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55" yWindow="90" windowWidth="15600" windowHeight="10590" tabRatio="832"/>
  </bookViews>
  <sheets>
    <sheet name="LOT1" sheetId="12" r:id="rId1"/>
  </sheets>
  <definedNames>
    <definedName name="P">#REF!</definedName>
    <definedName name="q">#REF!</definedName>
    <definedName name="qq" localSheetId="0">#REF!</definedName>
    <definedName name="qq">#REF!</definedName>
    <definedName name="QT">#REF!</definedName>
    <definedName name="qté">#REF!</definedName>
    <definedName name="T" localSheetId="0">'LOT1'!$D:$D</definedName>
    <definedName name="t">#REF!</definedName>
    <definedName name="tva">#REF!</definedName>
    <definedName name="_xlnm.Print_Area" localSheetId="0">'LOT1'!$A$1:$F$223</definedName>
  </definedNames>
  <calcPr calcId="145621"/>
</workbook>
</file>

<file path=xl/calcChain.xml><?xml version="1.0" encoding="utf-8"?>
<calcChain xmlns="http://schemas.openxmlformats.org/spreadsheetml/2006/main">
  <c r="B217" i="12" l="1"/>
  <c r="B218" i="12"/>
  <c r="F143" i="12" l="1"/>
  <c r="F60" i="12" l="1"/>
  <c r="F59" i="12"/>
  <c r="D128" i="12" l="1"/>
  <c r="F89" i="12"/>
  <c r="F185" i="12"/>
  <c r="F186" i="12"/>
  <c r="F187" i="12"/>
  <c r="F188" i="12"/>
  <c r="F189" i="12"/>
  <c r="F197" i="12"/>
  <c r="F198" i="12"/>
  <c r="F196" i="12"/>
  <c r="F193" i="12"/>
  <c r="F194" i="12" s="1"/>
  <c r="F207" i="12" s="1"/>
  <c r="F179" i="12"/>
  <c r="F180" i="12"/>
  <c r="F181" i="12"/>
  <c r="B208" i="12"/>
  <c r="A208" i="12"/>
  <c r="B207" i="12"/>
  <c r="A207" i="12"/>
  <c r="B206" i="12"/>
  <c r="A206" i="12"/>
  <c r="B205" i="12"/>
  <c r="A205" i="12"/>
  <c r="F199" i="12" l="1"/>
  <c r="F208" i="12" s="1"/>
  <c r="F190" i="12"/>
  <c r="F206" i="12" s="1"/>
  <c r="F182" i="12"/>
  <c r="F205" i="12" s="1"/>
  <c r="D127" i="12"/>
  <c r="F108" i="12"/>
  <c r="F211" i="12" l="1"/>
  <c r="F218" i="12" s="1"/>
  <c r="F58" i="12"/>
  <c r="F53" i="12"/>
  <c r="F61" i="12" l="1"/>
  <c r="F212" i="12"/>
  <c r="F213" i="12" s="1"/>
  <c r="F91" i="12"/>
  <c r="B168" i="12" l="1"/>
  <c r="A168" i="12"/>
  <c r="F150" i="12"/>
  <c r="F151" i="12"/>
  <c r="F149" i="12"/>
  <c r="F110" i="12"/>
  <c r="F109" i="12"/>
  <c r="F94" i="12"/>
  <c r="F93" i="12"/>
  <c r="F35" i="12"/>
  <c r="F34" i="12"/>
  <c r="F19" i="12"/>
  <c r="F12" i="12"/>
  <c r="F11" i="12"/>
  <c r="F20" i="12"/>
  <c r="F16" i="12"/>
  <c r="F152" i="12" l="1"/>
  <c r="F168" i="12" s="1"/>
  <c r="B166" i="12"/>
  <c r="B165" i="12"/>
  <c r="A166" i="12"/>
  <c r="A165" i="12"/>
  <c r="F120" i="12"/>
  <c r="F118" i="12"/>
  <c r="F123" i="12"/>
  <c r="F122" i="12"/>
  <c r="F119" i="12"/>
  <c r="F121" i="12"/>
  <c r="F117" i="12"/>
  <c r="D144" i="12"/>
  <c r="D141" i="12" s="1"/>
  <c r="F126" i="12"/>
  <c r="D142" i="12" l="1"/>
  <c r="F141" i="12"/>
  <c r="F124" i="12"/>
  <c r="F165" i="12" s="1"/>
  <c r="D133" i="12"/>
  <c r="D132" i="12"/>
  <c r="F17" i="12"/>
  <c r="F136" i="12" l="1"/>
  <c r="F135" i="12"/>
  <c r="F134" i="12"/>
  <c r="F133" i="12"/>
  <c r="D130" i="12"/>
  <c r="F129" i="12"/>
  <c r="F128" i="12"/>
  <c r="F127" i="12"/>
  <c r="F90" i="12"/>
  <c r="F88" i="12"/>
  <c r="F36" i="12"/>
  <c r="F15" i="12"/>
  <c r="F130" i="12" l="1"/>
  <c r="D131" i="12"/>
  <c r="F131" i="12" s="1"/>
  <c r="F132" i="12"/>
  <c r="F137" i="12" l="1"/>
  <c r="F166" i="12" s="1"/>
  <c r="F76" i="12" l="1"/>
  <c r="F100" i="12"/>
  <c r="F112" i="12" l="1"/>
  <c r="F23" i="12"/>
  <c r="F22" i="12"/>
  <c r="F26" i="12"/>
  <c r="D145" i="12" l="1"/>
  <c r="F142" i="12"/>
  <c r="F99" i="12" l="1"/>
  <c r="B167" i="12"/>
  <c r="A167" i="12"/>
  <c r="B164" i="12"/>
  <c r="A164" i="12"/>
  <c r="B163" i="12"/>
  <c r="A163" i="12"/>
  <c r="B162" i="12"/>
  <c r="A162" i="12"/>
  <c r="B161" i="12"/>
  <c r="A161" i="12"/>
  <c r="B160" i="12"/>
  <c r="A160" i="12"/>
  <c r="B159" i="12"/>
  <c r="A159" i="12"/>
  <c r="B158" i="12"/>
  <c r="A158" i="12"/>
  <c r="F145" i="12"/>
  <c r="F144" i="12"/>
  <c r="F140" i="12"/>
  <c r="F113" i="12"/>
  <c r="F111" i="12"/>
  <c r="F107" i="12"/>
  <c r="F98" i="12"/>
  <c r="F86" i="12"/>
  <c r="F85" i="12"/>
  <c r="F79" i="12"/>
  <c r="F78" i="12"/>
  <c r="F77" i="12"/>
  <c r="F70" i="12"/>
  <c r="F49" i="12"/>
  <c r="F48" i="12"/>
  <c r="F47" i="12"/>
  <c r="F46" i="12"/>
  <c r="F45" i="12"/>
  <c r="F44" i="12"/>
  <c r="F39" i="12"/>
  <c r="F38" i="12"/>
  <c r="F37" i="12"/>
  <c r="F30" i="12"/>
  <c r="F28" i="12"/>
  <c r="F27" i="12"/>
  <c r="F24" i="12"/>
  <c r="F14" i="12"/>
  <c r="F6" i="12"/>
  <c r="F5" i="12"/>
  <c r="F4" i="12"/>
  <c r="F146" i="12" l="1"/>
  <c r="F167" i="12" s="1"/>
  <c r="F114" i="12"/>
  <c r="F164" i="12" s="1"/>
  <c r="F7" i="12"/>
  <c r="F158" i="12" s="1"/>
  <c r="F31" i="12"/>
  <c r="F159" i="12" s="1"/>
  <c r="F95" i="12"/>
  <c r="F162" i="12" s="1"/>
  <c r="F80" i="12"/>
  <c r="F101" i="12"/>
  <c r="F74" i="12"/>
  <c r="F50" i="12"/>
  <c r="F40" i="12"/>
  <c r="F160" i="12" s="1"/>
  <c r="F81" i="12" l="1"/>
  <c r="F161" i="12" s="1"/>
  <c r="F163" i="12"/>
  <c r="F171" i="12" l="1"/>
  <c r="F172" i="12" l="1"/>
  <c r="F173" i="12" s="1"/>
  <c r="F217" i="12"/>
  <c r="F221" i="12" l="1"/>
  <c r="F222" i="12" s="1"/>
  <c r="F223" i="12" s="1"/>
</calcChain>
</file>

<file path=xl/sharedStrings.xml><?xml version="1.0" encoding="utf-8"?>
<sst xmlns="http://schemas.openxmlformats.org/spreadsheetml/2006/main" count="412" uniqueCount="258">
  <si>
    <t>N°</t>
  </si>
  <si>
    <t>DESIGNATION</t>
  </si>
  <si>
    <t>UNITE</t>
  </si>
  <si>
    <t>Q</t>
  </si>
  <si>
    <t>P.U.</t>
  </si>
  <si>
    <t>TOTAL H.T.</t>
  </si>
  <si>
    <t>TRAVAUX PREALABLES</t>
  </si>
  <si>
    <t>Installation de chantier et implantation des ouvrages, y compris plan de récolement, métrés contradictoires et bordereaux d'attachements</t>
  </si>
  <si>
    <t>Forfait</t>
  </si>
  <si>
    <t>Clôture provisoire de chantier et signalisation</t>
  </si>
  <si>
    <t>Constat des lieux : voiries, mobiliers, bordures, clôtures, bâtiment.</t>
  </si>
  <si>
    <t>DEMOLITIONS, DEMONTAGE</t>
  </si>
  <si>
    <t>ml</t>
  </si>
  <si>
    <t>Serrurerie</t>
  </si>
  <si>
    <t>TERRASSEMENTS</t>
  </si>
  <si>
    <t>m3</t>
  </si>
  <si>
    <t>m²</t>
  </si>
  <si>
    <t>Nivellement du fond de forme et compactage</t>
  </si>
  <si>
    <t>Essai de portance</t>
  </si>
  <si>
    <t>RESEAUX</t>
  </si>
  <si>
    <t>Assainissement</t>
  </si>
  <si>
    <t>Fourniture et pose de PVC dia. 200 mm</t>
  </si>
  <si>
    <t>U</t>
  </si>
  <si>
    <t xml:space="preserve">Mise à niveau de regard </t>
  </si>
  <si>
    <t xml:space="preserve">TOTAL H.T. </t>
  </si>
  <si>
    <t>Fourniture et pose d'un géotextile</t>
  </si>
  <si>
    <t>EQUIPEMENTS SPORTIFS</t>
  </si>
  <si>
    <t>MONTANT H.T.</t>
  </si>
  <si>
    <t>TVA 20%</t>
  </si>
  <si>
    <t>MONTANT T.T.C.</t>
  </si>
  <si>
    <t>Terrassements en déblais-remblais de sol de toute nature et compactage</t>
  </si>
  <si>
    <t>SERRURERIES</t>
  </si>
  <si>
    <t>Fourniture et pose de câbles de terre cuivre 25 mm²</t>
  </si>
  <si>
    <t>Fourniture et pose d’un panneau d’indication et d’utilisation du terrain</t>
  </si>
  <si>
    <t>TERRAIN EN GAZON SYNTHETIQUE</t>
  </si>
  <si>
    <t>Réalisation de tranchées pour réseau et remblaiement avec grillage avertisseur</t>
  </si>
  <si>
    <t>Dépose de main-courante et évacuation</t>
  </si>
  <si>
    <t>Branchement sur regard existant</t>
  </si>
  <si>
    <t>BORDURES, CANIVEAUX, SOUTENEMENT</t>
  </si>
  <si>
    <t>1.1</t>
  </si>
  <si>
    <t>1.2</t>
  </si>
  <si>
    <t>1.3</t>
  </si>
  <si>
    <t>2.1</t>
  </si>
  <si>
    <t>2.2</t>
  </si>
  <si>
    <t>2.3</t>
  </si>
  <si>
    <t>2.5</t>
  </si>
  <si>
    <t>2.6</t>
  </si>
  <si>
    <t>2.8</t>
  </si>
  <si>
    <t>3.2</t>
  </si>
  <si>
    <t>3.3</t>
  </si>
  <si>
    <t>3.4</t>
  </si>
  <si>
    <t>Sous-total H.T.</t>
  </si>
  <si>
    <t>4.1</t>
  </si>
  <si>
    <t>4.2</t>
  </si>
  <si>
    <t>4.3</t>
  </si>
  <si>
    <t>4.1.1</t>
  </si>
  <si>
    <t>4.1.2</t>
  </si>
  <si>
    <t>4.1.3</t>
  </si>
  <si>
    <t>4.2.1</t>
  </si>
  <si>
    <t>4.2.2</t>
  </si>
  <si>
    <t>4.2.3</t>
  </si>
  <si>
    <t>4.3.1</t>
  </si>
  <si>
    <t>4.3.2</t>
  </si>
  <si>
    <t>4.3.3</t>
  </si>
  <si>
    <t>4.3.5</t>
  </si>
  <si>
    <t>4.3.6</t>
  </si>
  <si>
    <t>5.2</t>
  </si>
  <si>
    <t>5.3</t>
  </si>
  <si>
    <t>6.1</t>
  </si>
  <si>
    <t>6.2</t>
  </si>
  <si>
    <t>7.3</t>
  </si>
  <si>
    <t>8.1</t>
  </si>
  <si>
    <t>8.2</t>
  </si>
  <si>
    <t>4.4</t>
  </si>
  <si>
    <t>7.6</t>
  </si>
  <si>
    <t>Equipements sportifs, mobiliers</t>
  </si>
  <si>
    <t>Arrosage</t>
  </si>
  <si>
    <t>4.2.5</t>
  </si>
  <si>
    <t>Réalisation de tranchées pour réseau arrosage et remblaiement avec grillage avertisseur</t>
  </si>
  <si>
    <t>4.3.7</t>
  </si>
  <si>
    <t>4.4.1</t>
  </si>
  <si>
    <t>4.4.2</t>
  </si>
  <si>
    <t>4.4.3</t>
  </si>
  <si>
    <t>Fourniture et pose de bordures P1</t>
  </si>
  <si>
    <t>Dépose de bordures et évacuation</t>
  </si>
  <si>
    <t>Fourniture et pose de PVC dia. 100 mm</t>
  </si>
  <si>
    <t>Electricité</t>
  </si>
  <si>
    <t>Fourniture et pose de regard 350 x 500 mm avec tampon fonte</t>
  </si>
  <si>
    <t>Fourniture et mise en place d'une borne fontaine incongelable y compris raccordements, vanne sous bouche à clé</t>
  </si>
  <si>
    <t>AEP</t>
  </si>
  <si>
    <t>4.1.5</t>
  </si>
  <si>
    <t>4.1.6</t>
  </si>
  <si>
    <t>Fourniture et pose de PEHD 10 bars dia. 110mm</t>
  </si>
  <si>
    <t>CIRCULATIONS ET PLATEFORMES</t>
  </si>
  <si>
    <t>5.4</t>
  </si>
  <si>
    <t>8.3</t>
  </si>
  <si>
    <t>8.4</t>
  </si>
  <si>
    <t>2.9</t>
  </si>
  <si>
    <t>2.10</t>
  </si>
  <si>
    <t>Fourniture et pose de chambres de télécommunication K1C</t>
  </si>
  <si>
    <t>Fourniture et pose de frise pavée - largeur 100mm</t>
  </si>
  <si>
    <t xml:space="preserve">Fourniture et mise en place d'un panneau d'affichage électronique des scores </t>
  </si>
  <si>
    <t>Fourniture et pose de PEHD 12,5 bars dia. 50mm (tranchée commune avec elec)</t>
  </si>
  <si>
    <t>Branchement sur le réseau d'arrosage existant sur site, Essai en eau et réglage</t>
  </si>
  <si>
    <t>Portail dans la main courante Largeur 4,00 m - 2 vantaux - H1,10m et planches bois en partie basse</t>
  </si>
  <si>
    <t>Fourniture et mise en œuvre d'enrobé bitumineux noir 0/6 sur 0,04m</t>
  </si>
  <si>
    <t>Dépose de revêtement synthétique et  évacuation</t>
  </si>
  <si>
    <t>Décroutage rabotage des enrobés périphériques au terrain et évacuation</t>
  </si>
  <si>
    <t>m2</t>
  </si>
  <si>
    <t>Dépose des équipements sportifs présents dans l'enceinte des travaux (buts et abris joueurs ) et évacuation</t>
  </si>
  <si>
    <t>Terrassements en déblais de sol de toute nature et évacuation en décharge agréee</t>
  </si>
  <si>
    <t>Fourniture et pose de gaines dia. 40 mm - arrosage</t>
  </si>
  <si>
    <t xml:space="preserve">Fourniture et pose de gaines dia. 90 mm - cable sport </t>
  </si>
  <si>
    <t>Tranchées pour réseau électrique général ;remblaiement et refection de voirie</t>
  </si>
  <si>
    <t xml:space="preserve">Fourniture et pose de câbles de commande </t>
  </si>
  <si>
    <t>TOTAL T.T.C.</t>
  </si>
  <si>
    <t>T.V.A 20,00%</t>
  </si>
  <si>
    <t>Unité</t>
  </si>
  <si>
    <t>Mâts et projecteurs</t>
  </si>
  <si>
    <t>TOTAL € H.T.</t>
  </si>
  <si>
    <t>P.U. € H.T.</t>
  </si>
  <si>
    <t>Branchement et essais d'éclairage, y compris vérification de l'installation par un organisme agréé et  CONSUEL</t>
  </si>
  <si>
    <t>Fourniture et pose de projecteurs a LEDS  y compris fils d'alimentation dans le mât</t>
  </si>
  <si>
    <t>Fourniture et installation equipement et protection armoire pied de mat</t>
  </si>
  <si>
    <t>Armoires et câbles d'alimentation</t>
  </si>
  <si>
    <t xml:space="preserve"> </t>
  </si>
  <si>
    <t>u</t>
  </si>
  <si>
    <t xml:space="preserve">Dépose cablages et equipements existants </t>
  </si>
  <si>
    <t xml:space="preserve">Dépose Lampe et potence des mats </t>
  </si>
  <si>
    <t>Travaux préalables</t>
  </si>
  <si>
    <t>ECLAIRAGE SPORTIF</t>
  </si>
  <si>
    <t xml:space="preserve">Abords </t>
  </si>
  <si>
    <t>Distribution d'energie</t>
  </si>
  <si>
    <t xml:space="preserve">Tranchées pour réseaux électriques et remblaiement y compris refection de structure </t>
  </si>
  <si>
    <t>Fourniture et pose de câble d'alimentation de puissance général des installations Hockey</t>
  </si>
  <si>
    <t xml:space="preserve">Essai de planéité </t>
  </si>
  <si>
    <t>Ft</t>
  </si>
  <si>
    <t>Main courante hauteur 1,10m avec panneau grillagé et planches bois en partie basse. L'ensemble galvanisé et plastifié</t>
  </si>
  <si>
    <t xml:space="preserve">Equipement des mats existants en vu de la réception des projecteurs LEDS </t>
  </si>
  <si>
    <t>5.5</t>
  </si>
  <si>
    <t>5.6</t>
  </si>
  <si>
    <t>Abris de touche Joueurs (5,00m mini, htr 1,80m mini)</t>
  </si>
  <si>
    <t>7.5</t>
  </si>
  <si>
    <t>2.4</t>
  </si>
  <si>
    <t>2.7</t>
  </si>
  <si>
    <t>Fourniture et pose de gaines dia. 63 mm - panneau d'affichage des scores;cable de commande</t>
  </si>
  <si>
    <t xml:space="preserve">Fourniture et pose d'armoire de  puissance et commande générale des installations électriques;y compris variateur d'éclairement </t>
  </si>
  <si>
    <t>Dépose de clôture+pare-balles et évacuation</t>
  </si>
  <si>
    <t xml:space="preserve">Fourniture et pose d'un programmateur y compris commande externe spécifique hockeyeur ;branchement et essais </t>
  </si>
  <si>
    <t>4.4.4</t>
  </si>
  <si>
    <t>3.1</t>
  </si>
  <si>
    <t>Dépose de caniveaux et évacuation</t>
  </si>
  <si>
    <t xml:space="preserve">fourniture et pose sur massif de la table de marque  </t>
  </si>
  <si>
    <t>Hockey</t>
  </si>
  <si>
    <t xml:space="preserve">Piste </t>
  </si>
  <si>
    <t xml:space="preserve">  caniveau à pince - largeur 160mm</t>
  </si>
  <si>
    <t>INSTALLATIONS DU STADE D'ATHLÉTISME ET ABORDS</t>
  </si>
  <si>
    <t>Fourniture et mise en œuvre de grave 0/60 sur 0,30m moyen</t>
  </si>
  <si>
    <t>Fourniture et mise en œuvre de grave 0/20 sur 0,15m moyen</t>
  </si>
  <si>
    <t>Réglage et compactage de la forme</t>
  </si>
  <si>
    <t>Fourniture et mise en œuvre d'une couche d'émulsion de bitume</t>
  </si>
  <si>
    <t>Couche d'enrobé 0/10 imperméable sur 4 cm</t>
  </si>
  <si>
    <t>Couche d'enrobé perméable sur 3 cm</t>
  </si>
  <si>
    <r>
      <t>Revêtement polyuréthane, imperméable système</t>
    </r>
    <r>
      <rPr>
        <b/>
        <sz val="12"/>
        <rFont val="Arial"/>
        <family val="2"/>
      </rPr>
      <t xml:space="preserve"> bi couche coulé </t>
    </r>
    <r>
      <rPr>
        <sz val="12"/>
        <rFont val="Arial"/>
        <family val="2"/>
      </rPr>
      <t>en place, ep de 13 mm</t>
    </r>
  </si>
  <si>
    <t>Frais de géomètre pour implantation de l'anneau de piste</t>
  </si>
  <si>
    <t xml:space="preserve">Tracés des couloirs, départs et arrivées de courses selon normes IAAF, y compris pentabon pour fosse collective;javelot et disque marteau </t>
  </si>
  <si>
    <t>Frais de laboratoire pour contrôle et essais</t>
  </si>
  <si>
    <t>Dépose des enrobés sur 7cm et  évacuation</t>
  </si>
  <si>
    <t xml:space="preserve"> bordure a pince largeur 80mm</t>
  </si>
  <si>
    <t xml:space="preserve"> caniveau à grille - largeur 100mm</t>
  </si>
  <si>
    <t>5.7</t>
  </si>
  <si>
    <t>8.5</t>
  </si>
  <si>
    <t>8.6</t>
  </si>
  <si>
    <t>8.7</t>
  </si>
  <si>
    <t>2.11</t>
  </si>
  <si>
    <t>2.14</t>
  </si>
  <si>
    <t>2.15</t>
  </si>
  <si>
    <t>Dépose de revêtement souple Hockey et  évacuation</t>
  </si>
  <si>
    <t>Dépose de revêtement souple athéltisme et  évacuation</t>
  </si>
  <si>
    <t xml:space="preserve">Dépose armoire </t>
  </si>
  <si>
    <t>Fourniture et installation equipement et protection dédié a l'éclairage  Hockey dans TGBT existant , y compris disjoncteur général</t>
  </si>
  <si>
    <t>reprise des bosses et flash non conforme (10%)</t>
  </si>
  <si>
    <t xml:space="preserve">sciage des enrobés </t>
  </si>
  <si>
    <t xml:space="preserve">Hockey </t>
  </si>
  <si>
    <t xml:space="preserve">Bordures </t>
  </si>
  <si>
    <t>sciage des enrobés sur a 1m de la bordure/caniveau</t>
  </si>
  <si>
    <t xml:space="preserve">Dépose de pare balle et évacuation </t>
  </si>
  <si>
    <t xml:space="preserve">Décapage terre végétale et mise en stock sur site pour réutilisation </t>
  </si>
  <si>
    <t xml:space="preserve">Décapage terre végétale et évacutation  </t>
  </si>
  <si>
    <t>Abords</t>
  </si>
  <si>
    <t>Clôture et pare ballon - Hteur 8,00m hors sol : 7,00 m de filet, mur bois  pleine  hauteur 1,10m</t>
  </si>
  <si>
    <t>reprise et réasort de grave 0/20 sur 0,05m moyen en périphérie de bordurations</t>
  </si>
  <si>
    <t>Couche d'enrobé perméable sur 5 cm</t>
  </si>
  <si>
    <t>Reprise et mise en place de terre végétale sur 0,30 m d'épaisseur</t>
  </si>
  <si>
    <t>Façon de noue aux abords de voiries et talus</t>
  </si>
  <si>
    <t xml:space="preserve">ml </t>
  </si>
  <si>
    <t>Nivellement, travail du sol, engazonnement et deux tontes</t>
  </si>
  <si>
    <t>ESPACES VERT</t>
  </si>
  <si>
    <t xml:space="preserve">     RECAPITULATIF  PSE ECLAIRAGE SPORTIF</t>
  </si>
  <si>
    <t xml:space="preserve">pare ballon - Hteur 6,00m hors sol : 6,00 m de filet en haut de mur et espace vert </t>
  </si>
  <si>
    <t>Main courante hauteur 1,10m sans remplissage. L'ensemble galvanisé et plastifié</t>
  </si>
  <si>
    <t xml:space="preserve">mur de soutènement H100cm hors sol 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</si>
  <si>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</si>
  <si>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</si>
  <si>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</si>
  <si>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</si>
  <si>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</si>
  <si>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</si>
  <si>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</si>
  <si>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</si>
  <si>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</si>
  <si>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</si>
  <si>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</si>
  <si>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2.12</t>
  </si>
  <si>
    <t>2.13</t>
  </si>
  <si>
    <t>PRESTATION SUPLEMENTAIRE EVENTUELLE OBLIGATOIRE ECLAIRAGE SPORTIF</t>
  </si>
  <si>
    <t xml:space="preserve">Borne de distribution energie 2X16A </t>
  </si>
  <si>
    <t>5.1</t>
  </si>
  <si>
    <t>Démolition dalle béton et évacuation</t>
  </si>
  <si>
    <t>Fourniture et pose de regard 600 x 600 mm avec grille fonte</t>
  </si>
  <si>
    <t>3.5</t>
  </si>
  <si>
    <t>3.6</t>
  </si>
  <si>
    <t>4.2.4</t>
  </si>
  <si>
    <t xml:space="preserve"> reprise des canons en périphérie,y compris fouille et raccords</t>
  </si>
  <si>
    <t>Réalisation de tranchées pour réseau eau potable  et remblaiement avec grillage avertisseur</t>
  </si>
  <si>
    <t xml:space="preserve"> piquage sur réseau existant ;désinfection des réseaux, essais et réglage</t>
  </si>
  <si>
    <t xml:space="preserve">Fourniture et pose de caniveau de piste </t>
  </si>
  <si>
    <t>7.1</t>
  </si>
  <si>
    <t>7.2</t>
  </si>
  <si>
    <t>7.4</t>
  </si>
  <si>
    <t>7.7</t>
  </si>
  <si>
    <t>10.1</t>
  </si>
  <si>
    <t>11.1</t>
  </si>
  <si>
    <t>11.2</t>
  </si>
  <si>
    <t>11.3</t>
  </si>
  <si>
    <t>12.1</t>
  </si>
  <si>
    <t>12.2</t>
  </si>
  <si>
    <t>12.3</t>
  </si>
  <si>
    <t>13.1</t>
  </si>
  <si>
    <t>13.2</t>
  </si>
  <si>
    <t>13.3</t>
  </si>
  <si>
    <t>13.4</t>
  </si>
  <si>
    <t>13.5</t>
  </si>
  <si>
    <t>14.1</t>
  </si>
  <si>
    <t>15.1</t>
  </si>
  <si>
    <t>15.2</t>
  </si>
  <si>
    <t>15.3</t>
  </si>
  <si>
    <t xml:space="preserve">4.2.4 Fourniture et pose de gaines dia. 90 mm </t>
  </si>
  <si>
    <t>Fourniture et mise en œuvre d'une couche d'émulsion de bitume sablée</t>
  </si>
  <si>
    <t>Fourniture et mise en œuvre d'une couche d'emulsion bitume</t>
  </si>
  <si>
    <t xml:space="preserve">Fourniture et pose de câbles d'alimentation - Bornes de distribution d'énergie et panneau d'affichage des scores </t>
  </si>
  <si>
    <t xml:space="preserve"> Fourniture et pose de câbles de terre cuivre 25 mm²
</t>
  </si>
  <si>
    <t>Portillon dans la main courante Largeur 1.50m - 1 vantail - H1,10m et planches bois en partie basse</t>
  </si>
  <si>
    <t xml:space="preserve">RECAPITULATIF BASE + PSE </t>
  </si>
  <si>
    <t xml:space="preserve">RECAPITULATIF BASE </t>
  </si>
  <si>
    <t xml:space="preserve">BASE </t>
  </si>
  <si>
    <t>4.1.4</t>
  </si>
  <si>
    <t>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</si>
</sst>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#,##0.00\ &quot;€&quot;"/>
    <numFmt numFmtId="165" formatCode="_-* #,##0.00\ [$€]_-;\-* #,##0.00\ [$€]_-;_-* &quot;-&quot;??\ [$€]_-;_-@_-"/>
    <numFmt numFmtId="166" formatCode="#,##0.00\ [$F-40C]"/>
    <numFmt numFmtId="167" formatCode="_-* #,##0.00\ _F_-;\-* #,##0.00\ _F_-;_-* &quot;-&quot;??\ _F_-;_-@_-"/>
    <numFmt numFmtId="168" formatCode="#,##0.00\ [$€-1]"/>
  </numFmts>
  <fonts count="57">
    <font>
      <sz val="10"/>
      <name val="Comic Sans MS"/>
      <family val="4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Comic Sans MS"/>
      <family val="4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Geneva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i/>
      <u/>
      <sz val="12"/>
      <name val="Arial"/>
      <family val="2"/>
    </font>
    <font>
      <sz val="11"/>
      <name val="Arial"/>
      <family val="2"/>
    </font>
    <font>
      <b/>
      <i/>
      <sz val="12"/>
      <name val="Arial"/>
      <family val="2"/>
    </font>
    <font>
      <u/>
      <sz val="12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i/>
      <sz val="11"/>
      <name val="Arial"/>
      <family val="2"/>
    </font>
    <font>
      <sz val="10"/>
      <name val="Arial"/>
      <family val="2"/>
    </font>
    <font>
      <i/>
      <sz val="12"/>
      <color indexed="8"/>
      <name val="Arial"/>
      <family val="2"/>
    </font>
    <font>
      <i/>
      <sz val="12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i/>
      <u/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b/>
      <i/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48">
    <xf numFmtId="0" fontId="0" fillId="0" borderId="0">
      <alignment vertical="center" wrapText="1"/>
    </xf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21" fillId="9" borderId="0" applyNumberFormat="0" applyBorder="0" applyAlignment="0" applyProtection="0"/>
    <xf numFmtId="0" fontId="17" fillId="9" borderId="0" applyNumberFormat="0" applyBorder="0" applyAlignment="0" applyProtection="0"/>
    <xf numFmtId="0" fontId="21" fillId="9" borderId="0" applyNumberFormat="0" applyBorder="0" applyAlignment="0" applyProtection="0"/>
    <xf numFmtId="0" fontId="17" fillId="9" borderId="0" applyNumberFormat="0" applyBorder="0" applyAlignment="0" applyProtection="0"/>
    <xf numFmtId="0" fontId="21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1" fillId="9" borderId="0" applyNumberFormat="0" applyBorder="0" applyAlignment="0" applyProtection="0"/>
    <xf numFmtId="0" fontId="17" fillId="9" borderId="0" applyNumberFormat="0" applyBorder="0" applyAlignment="0" applyProtection="0"/>
    <xf numFmtId="0" fontId="21" fillId="9" borderId="0" applyNumberFormat="0" applyBorder="0" applyAlignment="0" applyProtection="0"/>
    <xf numFmtId="0" fontId="17" fillId="9" borderId="0" applyNumberFormat="0" applyBorder="0" applyAlignment="0" applyProtection="0"/>
    <xf numFmtId="0" fontId="21" fillId="9" borderId="0" applyNumberFormat="0" applyBorder="0" applyAlignment="0" applyProtection="0"/>
    <xf numFmtId="0" fontId="17" fillId="9" borderId="0" applyNumberFormat="0" applyBorder="0" applyAlignment="0" applyProtection="0"/>
    <xf numFmtId="0" fontId="21" fillId="9" borderId="0" applyNumberFormat="0" applyBorder="0" applyAlignment="0" applyProtection="0"/>
    <xf numFmtId="0" fontId="17" fillId="9" borderId="0" applyNumberFormat="0" applyBorder="0" applyAlignment="0" applyProtection="0"/>
    <xf numFmtId="0" fontId="21" fillId="9" borderId="0" applyNumberFormat="0" applyBorder="0" applyAlignment="0" applyProtection="0"/>
    <xf numFmtId="0" fontId="17" fillId="9" borderId="0" applyNumberFormat="0" applyBorder="0" applyAlignment="0" applyProtection="0"/>
    <xf numFmtId="0" fontId="21" fillId="9" borderId="0" applyNumberFormat="0" applyBorder="0" applyAlignment="0" applyProtection="0"/>
    <xf numFmtId="0" fontId="17" fillId="9" borderId="0" applyNumberFormat="0" applyBorder="0" applyAlignment="0" applyProtection="0"/>
    <xf numFmtId="0" fontId="21" fillId="9" borderId="0" applyNumberFormat="0" applyBorder="0" applyAlignment="0" applyProtection="0"/>
    <xf numFmtId="0" fontId="17" fillId="9" borderId="0" applyNumberFormat="0" applyBorder="0" applyAlignment="0" applyProtection="0"/>
    <xf numFmtId="0" fontId="21" fillId="9" borderId="0" applyNumberFormat="0" applyBorder="0" applyAlignment="0" applyProtection="0"/>
    <xf numFmtId="0" fontId="17" fillId="9" borderId="0" applyNumberFormat="0" applyBorder="0" applyAlignment="0" applyProtection="0"/>
    <xf numFmtId="0" fontId="21" fillId="10" borderId="0" applyNumberFormat="0" applyBorder="0" applyAlignment="0" applyProtection="0"/>
    <xf numFmtId="0" fontId="17" fillId="10" borderId="0" applyNumberFormat="0" applyBorder="0" applyAlignment="0" applyProtection="0"/>
    <xf numFmtId="0" fontId="21" fillId="10" borderId="0" applyNumberFormat="0" applyBorder="0" applyAlignment="0" applyProtection="0"/>
    <xf numFmtId="0" fontId="17" fillId="10" borderId="0" applyNumberFormat="0" applyBorder="0" applyAlignment="0" applyProtection="0"/>
    <xf numFmtId="0" fontId="21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21" fillId="10" borderId="0" applyNumberFormat="0" applyBorder="0" applyAlignment="0" applyProtection="0"/>
    <xf numFmtId="0" fontId="17" fillId="10" borderId="0" applyNumberFormat="0" applyBorder="0" applyAlignment="0" applyProtection="0"/>
    <xf numFmtId="0" fontId="21" fillId="10" borderId="0" applyNumberFormat="0" applyBorder="0" applyAlignment="0" applyProtection="0"/>
    <xf numFmtId="0" fontId="17" fillId="10" borderId="0" applyNumberFormat="0" applyBorder="0" applyAlignment="0" applyProtection="0"/>
    <xf numFmtId="0" fontId="21" fillId="10" borderId="0" applyNumberFormat="0" applyBorder="0" applyAlignment="0" applyProtection="0"/>
    <xf numFmtId="0" fontId="17" fillId="10" borderId="0" applyNumberFormat="0" applyBorder="0" applyAlignment="0" applyProtection="0"/>
    <xf numFmtId="0" fontId="21" fillId="10" borderId="0" applyNumberFormat="0" applyBorder="0" applyAlignment="0" applyProtection="0"/>
    <xf numFmtId="0" fontId="17" fillId="10" borderId="0" applyNumberFormat="0" applyBorder="0" applyAlignment="0" applyProtection="0"/>
    <xf numFmtId="0" fontId="21" fillId="10" borderId="0" applyNumberFormat="0" applyBorder="0" applyAlignment="0" applyProtection="0"/>
    <xf numFmtId="0" fontId="17" fillId="10" borderId="0" applyNumberFormat="0" applyBorder="0" applyAlignment="0" applyProtection="0"/>
    <xf numFmtId="0" fontId="21" fillId="10" borderId="0" applyNumberFormat="0" applyBorder="0" applyAlignment="0" applyProtection="0"/>
    <xf numFmtId="0" fontId="17" fillId="10" borderId="0" applyNumberFormat="0" applyBorder="0" applyAlignment="0" applyProtection="0"/>
    <xf numFmtId="0" fontId="21" fillId="10" borderId="0" applyNumberFormat="0" applyBorder="0" applyAlignment="0" applyProtection="0"/>
    <xf numFmtId="0" fontId="17" fillId="10" borderId="0" applyNumberFormat="0" applyBorder="0" applyAlignment="0" applyProtection="0"/>
    <xf numFmtId="0" fontId="21" fillId="10" borderId="0" applyNumberFormat="0" applyBorder="0" applyAlignment="0" applyProtection="0"/>
    <xf numFmtId="0" fontId="17" fillId="10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5" borderId="0" applyNumberFormat="0" applyBorder="0" applyAlignment="0" applyProtection="0"/>
    <xf numFmtId="0" fontId="17" fillId="15" borderId="0" applyNumberFormat="0" applyBorder="0" applyAlignment="0" applyProtection="0"/>
    <xf numFmtId="0" fontId="21" fillId="15" borderId="0" applyNumberFormat="0" applyBorder="0" applyAlignment="0" applyProtection="0"/>
    <xf numFmtId="0" fontId="17" fillId="15" borderId="0" applyNumberFormat="0" applyBorder="0" applyAlignment="0" applyProtection="0"/>
    <xf numFmtId="0" fontId="21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21" fillId="15" borderId="0" applyNumberFormat="0" applyBorder="0" applyAlignment="0" applyProtection="0"/>
    <xf numFmtId="0" fontId="17" fillId="15" borderId="0" applyNumberFormat="0" applyBorder="0" applyAlignment="0" applyProtection="0"/>
    <xf numFmtId="0" fontId="21" fillId="15" borderId="0" applyNumberFormat="0" applyBorder="0" applyAlignment="0" applyProtection="0"/>
    <xf numFmtId="0" fontId="17" fillId="15" borderId="0" applyNumberFormat="0" applyBorder="0" applyAlignment="0" applyProtection="0"/>
    <xf numFmtId="0" fontId="21" fillId="15" borderId="0" applyNumberFormat="0" applyBorder="0" applyAlignment="0" applyProtection="0"/>
    <xf numFmtId="0" fontId="17" fillId="15" borderId="0" applyNumberFormat="0" applyBorder="0" applyAlignment="0" applyProtection="0"/>
    <xf numFmtId="0" fontId="21" fillId="15" borderId="0" applyNumberFormat="0" applyBorder="0" applyAlignment="0" applyProtection="0"/>
    <xf numFmtId="0" fontId="17" fillId="15" borderId="0" applyNumberFormat="0" applyBorder="0" applyAlignment="0" applyProtection="0"/>
    <xf numFmtId="0" fontId="21" fillId="15" borderId="0" applyNumberFormat="0" applyBorder="0" applyAlignment="0" applyProtection="0"/>
    <xf numFmtId="0" fontId="17" fillId="15" borderId="0" applyNumberFormat="0" applyBorder="0" applyAlignment="0" applyProtection="0"/>
    <xf numFmtId="0" fontId="21" fillId="15" borderId="0" applyNumberFormat="0" applyBorder="0" applyAlignment="0" applyProtection="0"/>
    <xf numFmtId="0" fontId="17" fillId="15" borderId="0" applyNumberFormat="0" applyBorder="0" applyAlignment="0" applyProtection="0"/>
    <xf numFmtId="0" fontId="21" fillId="15" borderId="0" applyNumberFormat="0" applyBorder="0" applyAlignment="0" applyProtection="0"/>
    <xf numFmtId="0" fontId="17" fillId="15" borderId="0" applyNumberFormat="0" applyBorder="0" applyAlignment="0" applyProtection="0"/>
    <xf numFmtId="0" fontId="21" fillId="15" borderId="0" applyNumberFormat="0" applyBorder="0" applyAlignment="0" applyProtection="0"/>
    <xf numFmtId="0" fontId="17" fillId="15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21" fillId="17" borderId="0" applyNumberFormat="0" applyBorder="0" applyAlignment="0" applyProtection="0"/>
    <xf numFmtId="0" fontId="17" fillId="17" borderId="0" applyNumberFormat="0" applyBorder="0" applyAlignment="0" applyProtection="0"/>
    <xf numFmtId="0" fontId="21" fillId="17" borderId="0" applyNumberFormat="0" applyBorder="0" applyAlignment="0" applyProtection="0"/>
    <xf numFmtId="0" fontId="17" fillId="17" borderId="0" applyNumberFormat="0" applyBorder="0" applyAlignment="0" applyProtection="0"/>
    <xf numFmtId="0" fontId="21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1" fillId="17" borderId="0" applyNumberFormat="0" applyBorder="0" applyAlignment="0" applyProtection="0"/>
    <xf numFmtId="0" fontId="17" fillId="17" borderId="0" applyNumberFormat="0" applyBorder="0" applyAlignment="0" applyProtection="0"/>
    <xf numFmtId="0" fontId="21" fillId="17" borderId="0" applyNumberFormat="0" applyBorder="0" applyAlignment="0" applyProtection="0"/>
    <xf numFmtId="0" fontId="17" fillId="17" borderId="0" applyNumberFormat="0" applyBorder="0" applyAlignment="0" applyProtection="0"/>
    <xf numFmtId="0" fontId="21" fillId="17" borderId="0" applyNumberFormat="0" applyBorder="0" applyAlignment="0" applyProtection="0"/>
    <xf numFmtId="0" fontId="17" fillId="17" borderId="0" applyNumberFormat="0" applyBorder="0" applyAlignment="0" applyProtection="0"/>
    <xf numFmtId="0" fontId="21" fillId="17" borderId="0" applyNumberFormat="0" applyBorder="0" applyAlignment="0" applyProtection="0"/>
    <xf numFmtId="0" fontId="17" fillId="17" borderId="0" applyNumberFormat="0" applyBorder="0" applyAlignment="0" applyProtection="0"/>
    <xf numFmtId="0" fontId="21" fillId="17" borderId="0" applyNumberFormat="0" applyBorder="0" applyAlignment="0" applyProtection="0"/>
    <xf numFmtId="0" fontId="17" fillId="17" borderId="0" applyNumberFormat="0" applyBorder="0" applyAlignment="0" applyProtection="0"/>
    <xf numFmtId="0" fontId="21" fillId="17" borderId="0" applyNumberFormat="0" applyBorder="0" applyAlignment="0" applyProtection="0"/>
    <xf numFmtId="0" fontId="17" fillId="17" borderId="0" applyNumberFormat="0" applyBorder="0" applyAlignment="0" applyProtection="0"/>
    <xf numFmtId="0" fontId="21" fillId="17" borderId="0" applyNumberFormat="0" applyBorder="0" applyAlignment="0" applyProtection="0"/>
    <xf numFmtId="0" fontId="17" fillId="17" borderId="0" applyNumberFormat="0" applyBorder="0" applyAlignment="0" applyProtection="0"/>
    <xf numFmtId="0" fontId="21" fillId="17" borderId="0" applyNumberFormat="0" applyBorder="0" applyAlignment="0" applyProtection="0"/>
    <xf numFmtId="0" fontId="17" fillId="17" borderId="0" applyNumberFormat="0" applyBorder="0" applyAlignment="0" applyProtection="0"/>
    <xf numFmtId="0" fontId="21" fillId="18" borderId="0" applyNumberFormat="0" applyBorder="0" applyAlignment="0" applyProtection="0"/>
    <xf numFmtId="0" fontId="17" fillId="18" borderId="0" applyNumberFormat="0" applyBorder="0" applyAlignment="0" applyProtection="0"/>
    <xf numFmtId="0" fontId="21" fillId="18" borderId="0" applyNumberFormat="0" applyBorder="0" applyAlignment="0" applyProtection="0"/>
    <xf numFmtId="0" fontId="17" fillId="18" borderId="0" applyNumberFormat="0" applyBorder="0" applyAlignment="0" applyProtection="0"/>
    <xf numFmtId="0" fontId="21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21" fillId="18" borderId="0" applyNumberFormat="0" applyBorder="0" applyAlignment="0" applyProtection="0"/>
    <xf numFmtId="0" fontId="17" fillId="18" borderId="0" applyNumberFormat="0" applyBorder="0" applyAlignment="0" applyProtection="0"/>
    <xf numFmtId="0" fontId="21" fillId="18" borderId="0" applyNumberFormat="0" applyBorder="0" applyAlignment="0" applyProtection="0"/>
    <xf numFmtId="0" fontId="17" fillId="18" borderId="0" applyNumberFormat="0" applyBorder="0" applyAlignment="0" applyProtection="0"/>
    <xf numFmtId="0" fontId="21" fillId="18" borderId="0" applyNumberFormat="0" applyBorder="0" applyAlignment="0" applyProtection="0"/>
    <xf numFmtId="0" fontId="17" fillId="18" borderId="0" applyNumberFormat="0" applyBorder="0" applyAlignment="0" applyProtection="0"/>
    <xf numFmtId="0" fontId="21" fillId="18" borderId="0" applyNumberFormat="0" applyBorder="0" applyAlignment="0" applyProtection="0"/>
    <xf numFmtId="0" fontId="17" fillId="18" borderId="0" applyNumberFormat="0" applyBorder="0" applyAlignment="0" applyProtection="0"/>
    <xf numFmtId="0" fontId="21" fillId="18" borderId="0" applyNumberFormat="0" applyBorder="0" applyAlignment="0" applyProtection="0"/>
    <xf numFmtId="0" fontId="17" fillId="18" borderId="0" applyNumberFormat="0" applyBorder="0" applyAlignment="0" applyProtection="0"/>
    <xf numFmtId="0" fontId="21" fillId="18" borderId="0" applyNumberFormat="0" applyBorder="0" applyAlignment="0" applyProtection="0"/>
    <xf numFmtId="0" fontId="17" fillId="18" borderId="0" applyNumberFormat="0" applyBorder="0" applyAlignment="0" applyProtection="0"/>
    <xf numFmtId="0" fontId="21" fillId="18" borderId="0" applyNumberFormat="0" applyBorder="0" applyAlignment="0" applyProtection="0"/>
    <xf numFmtId="0" fontId="17" fillId="18" borderId="0" applyNumberFormat="0" applyBorder="0" applyAlignment="0" applyProtection="0"/>
    <xf numFmtId="0" fontId="21" fillId="18" borderId="0" applyNumberFormat="0" applyBorder="0" applyAlignment="0" applyProtection="0"/>
    <xf numFmtId="0" fontId="17" fillId="18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3" borderId="0" applyNumberFormat="0" applyBorder="0" applyAlignment="0" applyProtection="0"/>
    <xf numFmtId="0" fontId="17" fillId="13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7" fillId="14" borderId="0" applyNumberFormat="0" applyBorder="0" applyAlignment="0" applyProtection="0"/>
    <xf numFmtId="0" fontId="21" fillId="19" borderId="0" applyNumberFormat="0" applyBorder="0" applyAlignment="0" applyProtection="0"/>
    <xf numFmtId="0" fontId="17" fillId="19" borderId="0" applyNumberFormat="0" applyBorder="0" applyAlignment="0" applyProtection="0"/>
    <xf numFmtId="0" fontId="21" fillId="19" borderId="0" applyNumberFormat="0" applyBorder="0" applyAlignment="0" applyProtection="0"/>
    <xf numFmtId="0" fontId="17" fillId="19" borderId="0" applyNumberFormat="0" applyBorder="0" applyAlignment="0" applyProtection="0"/>
    <xf numFmtId="0" fontId="21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21" fillId="19" borderId="0" applyNumberFormat="0" applyBorder="0" applyAlignment="0" applyProtection="0"/>
    <xf numFmtId="0" fontId="17" fillId="19" borderId="0" applyNumberFormat="0" applyBorder="0" applyAlignment="0" applyProtection="0"/>
    <xf numFmtId="0" fontId="21" fillId="19" borderId="0" applyNumberFormat="0" applyBorder="0" applyAlignment="0" applyProtection="0"/>
    <xf numFmtId="0" fontId="17" fillId="19" borderId="0" applyNumberFormat="0" applyBorder="0" applyAlignment="0" applyProtection="0"/>
    <xf numFmtId="0" fontId="21" fillId="19" borderId="0" applyNumberFormat="0" applyBorder="0" applyAlignment="0" applyProtection="0"/>
    <xf numFmtId="0" fontId="17" fillId="19" borderId="0" applyNumberFormat="0" applyBorder="0" applyAlignment="0" applyProtection="0"/>
    <xf numFmtId="0" fontId="21" fillId="19" borderId="0" applyNumberFormat="0" applyBorder="0" applyAlignment="0" applyProtection="0"/>
    <xf numFmtId="0" fontId="17" fillId="19" borderId="0" applyNumberFormat="0" applyBorder="0" applyAlignment="0" applyProtection="0"/>
    <xf numFmtId="0" fontId="21" fillId="19" borderId="0" applyNumberFormat="0" applyBorder="0" applyAlignment="0" applyProtection="0"/>
    <xf numFmtId="0" fontId="17" fillId="19" borderId="0" applyNumberFormat="0" applyBorder="0" applyAlignment="0" applyProtection="0"/>
    <xf numFmtId="0" fontId="21" fillId="19" borderId="0" applyNumberFormat="0" applyBorder="0" applyAlignment="0" applyProtection="0"/>
    <xf numFmtId="0" fontId="17" fillId="19" borderId="0" applyNumberFormat="0" applyBorder="0" applyAlignment="0" applyProtection="0"/>
    <xf numFmtId="0" fontId="21" fillId="19" borderId="0" applyNumberFormat="0" applyBorder="0" applyAlignment="0" applyProtection="0"/>
    <xf numFmtId="0" fontId="17" fillId="19" borderId="0" applyNumberFormat="0" applyBorder="0" applyAlignment="0" applyProtection="0"/>
    <xf numFmtId="0" fontId="21" fillId="19" borderId="0" applyNumberFormat="0" applyBorder="0" applyAlignment="0" applyProtection="0"/>
    <xf numFmtId="0" fontId="17" fillId="19" borderId="0" applyNumberFormat="0" applyBorder="0" applyAlignment="0" applyProtection="0"/>
    <xf numFmtId="0" fontId="2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20" borderId="1" applyNumberFormat="0" applyAlignment="0" applyProtection="0"/>
    <xf numFmtId="0" fontId="11" fillId="20" borderId="1" applyNumberFormat="0" applyAlignment="0" applyProtection="0"/>
    <xf numFmtId="0" fontId="23" fillId="20" borderId="1" applyNumberFormat="0" applyAlignment="0" applyProtection="0"/>
    <xf numFmtId="0" fontId="11" fillId="20" borderId="1" applyNumberFormat="0" applyAlignment="0" applyProtection="0"/>
    <xf numFmtId="0" fontId="23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23" fillId="20" borderId="1" applyNumberFormat="0" applyAlignment="0" applyProtection="0"/>
    <xf numFmtId="0" fontId="11" fillId="20" borderId="1" applyNumberFormat="0" applyAlignment="0" applyProtection="0"/>
    <xf numFmtId="0" fontId="23" fillId="20" borderId="1" applyNumberFormat="0" applyAlignment="0" applyProtection="0"/>
    <xf numFmtId="0" fontId="11" fillId="20" borderId="1" applyNumberFormat="0" applyAlignment="0" applyProtection="0"/>
    <xf numFmtId="0" fontId="23" fillId="20" borderId="1" applyNumberFormat="0" applyAlignment="0" applyProtection="0"/>
    <xf numFmtId="0" fontId="11" fillId="20" borderId="1" applyNumberFormat="0" applyAlignment="0" applyProtection="0"/>
    <xf numFmtId="0" fontId="23" fillId="20" borderId="1" applyNumberFormat="0" applyAlignment="0" applyProtection="0"/>
    <xf numFmtId="0" fontId="11" fillId="20" borderId="1" applyNumberFormat="0" applyAlignment="0" applyProtection="0"/>
    <xf numFmtId="0" fontId="23" fillId="20" borderId="1" applyNumberFormat="0" applyAlignment="0" applyProtection="0"/>
    <xf numFmtId="0" fontId="11" fillId="20" borderId="1" applyNumberFormat="0" applyAlignment="0" applyProtection="0"/>
    <xf numFmtId="0" fontId="23" fillId="20" borderId="1" applyNumberFormat="0" applyAlignment="0" applyProtection="0"/>
    <xf numFmtId="0" fontId="11" fillId="20" borderId="1" applyNumberFormat="0" applyAlignment="0" applyProtection="0"/>
    <xf numFmtId="0" fontId="23" fillId="20" borderId="1" applyNumberFormat="0" applyAlignment="0" applyProtection="0"/>
    <xf numFmtId="0" fontId="11" fillId="20" borderId="1" applyNumberFormat="0" applyAlignment="0" applyProtection="0"/>
    <xf numFmtId="0" fontId="23" fillId="20" borderId="1" applyNumberFormat="0" applyAlignment="0" applyProtection="0"/>
    <xf numFmtId="0" fontId="11" fillId="20" borderId="1" applyNumberFormat="0" applyAlignment="0" applyProtection="0"/>
    <xf numFmtId="0" fontId="24" fillId="0" borderId="2" applyNumberFormat="0" applyFill="0" applyAlignment="0" applyProtection="0"/>
    <xf numFmtId="0" fontId="12" fillId="0" borderId="2" applyNumberFormat="0" applyFill="0" applyAlignment="0" applyProtection="0"/>
    <xf numFmtId="0" fontId="24" fillId="0" borderId="2" applyNumberFormat="0" applyFill="0" applyAlignment="0" applyProtection="0"/>
    <xf numFmtId="0" fontId="12" fillId="0" borderId="2" applyNumberFormat="0" applyFill="0" applyAlignment="0" applyProtection="0"/>
    <xf numFmtId="0" fontId="24" fillId="0" borderId="2" applyNumberFormat="0" applyFill="0" applyAlignment="0" applyProtection="0"/>
    <xf numFmtId="0" fontId="12" fillId="0" borderId="2" applyNumberFormat="0" applyFill="0" applyAlignment="0" applyProtection="0"/>
    <xf numFmtId="0" fontId="12" fillId="0" borderId="2" applyNumberFormat="0" applyFill="0" applyAlignment="0" applyProtection="0"/>
    <xf numFmtId="0" fontId="12" fillId="0" borderId="2" applyNumberFormat="0" applyFill="0" applyAlignment="0" applyProtection="0"/>
    <xf numFmtId="0" fontId="12" fillId="0" borderId="2" applyNumberFormat="0" applyFill="0" applyAlignment="0" applyProtection="0"/>
    <xf numFmtId="0" fontId="24" fillId="0" borderId="2" applyNumberFormat="0" applyFill="0" applyAlignment="0" applyProtection="0"/>
    <xf numFmtId="0" fontId="12" fillId="0" borderId="2" applyNumberFormat="0" applyFill="0" applyAlignment="0" applyProtection="0"/>
    <xf numFmtId="0" fontId="24" fillId="0" borderId="2" applyNumberFormat="0" applyFill="0" applyAlignment="0" applyProtection="0"/>
    <xf numFmtId="0" fontId="12" fillId="0" borderId="2" applyNumberFormat="0" applyFill="0" applyAlignment="0" applyProtection="0"/>
    <xf numFmtId="0" fontId="24" fillId="0" borderId="2" applyNumberFormat="0" applyFill="0" applyAlignment="0" applyProtection="0"/>
    <xf numFmtId="0" fontId="12" fillId="0" borderId="2" applyNumberFormat="0" applyFill="0" applyAlignment="0" applyProtection="0"/>
    <xf numFmtId="0" fontId="24" fillId="0" borderId="2" applyNumberFormat="0" applyFill="0" applyAlignment="0" applyProtection="0"/>
    <xf numFmtId="0" fontId="12" fillId="0" borderId="2" applyNumberFormat="0" applyFill="0" applyAlignment="0" applyProtection="0"/>
    <xf numFmtId="0" fontId="24" fillId="0" borderId="2" applyNumberFormat="0" applyFill="0" applyAlignment="0" applyProtection="0"/>
    <xf numFmtId="0" fontId="12" fillId="0" borderId="2" applyNumberFormat="0" applyFill="0" applyAlignment="0" applyProtection="0"/>
    <xf numFmtId="0" fontId="24" fillId="0" borderId="2" applyNumberFormat="0" applyFill="0" applyAlignment="0" applyProtection="0"/>
    <xf numFmtId="0" fontId="12" fillId="0" borderId="2" applyNumberFormat="0" applyFill="0" applyAlignment="0" applyProtection="0"/>
    <xf numFmtId="0" fontId="24" fillId="0" borderId="2" applyNumberFormat="0" applyFill="0" applyAlignment="0" applyProtection="0"/>
    <xf numFmtId="0" fontId="12" fillId="0" borderId="2" applyNumberFormat="0" applyFill="0" applyAlignment="0" applyProtection="0"/>
    <xf numFmtId="0" fontId="24" fillId="0" borderId="2" applyNumberFormat="0" applyFill="0" applyAlignment="0" applyProtection="0"/>
    <xf numFmtId="0" fontId="12" fillId="0" borderId="2" applyNumberFormat="0" applyFill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19" fillId="21" borderId="3" applyNumberFormat="0" applyFont="0" applyAlignment="0" applyProtection="0"/>
    <xf numFmtId="0" fontId="25" fillId="7" borderId="1" applyNumberFormat="0" applyAlignment="0" applyProtection="0"/>
    <xf numFmtId="0" fontId="9" fillId="7" borderId="1" applyNumberFormat="0" applyAlignment="0" applyProtection="0"/>
    <xf numFmtId="0" fontId="25" fillId="7" borderId="1" applyNumberFormat="0" applyAlignment="0" applyProtection="0"/>
    <xf numFmtId="0" fontId="9" fillId="7" borderId="1" applyNumberFormat="0" applyAlignment="0" applyProtection="0"/>
    <xf numFmtId="0" fontId="25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25" fillId="7" borderId="1" applyNumberFormat="0" applyAlignment="0" applyProtection="0"/>
    <xf numFmtId="0" fontId="9" fillId="7" borderId="1" applyNumberFormat="0" applyAlignment="0" applyProtection="0"/>
    <xf numFmtId="0" fontId="25" fillId="7" borderId="1" applyNumberFormat="0" applyAlignment="0" applyProtection="0"/>
    <xf numFmtId="0" fontId="9" fillId="7" borderId="1" applyNumberFormat="0" applyAlignment="0" applyProtection="0"/>
    <xf numFmtId="0" fontId="25" fillId="7" borderId="1" applyNumberFormat="0" applyAlignment="0" applyProtection="0"/>
    <xf numFmtId="0" fontId="9" fillId="7" borderId="1" applyNumberFormat="0" applyAlignment="0" applyProtection="0"/>
    <xf numFmtId="0" fontId="25" fillId="7" borderId="1" applyNumberFormat="0" applyAlignment="0" applyProtection="0"/>
    <xf numFmtId="0" fontId="9" fillId="7" borderId="1" applyNumberFormat="0" applyAlignment="0" applyProtection="0"/>
    <xf numFmtId="0" fontId="25" fillId="7" borderId="1" applyNumberFormat="0" applyAlignment="0" applyProtection="0"/>
    <xf numFmtId="0" fontId="9" fillId="7" borderId="1" applyNumberFormat="0" applyAlignment="0" applyProtection="0"/>
    <xf numFmtId="0" fontId="25" fillId="7" borderId="1" applyNumberFormat="0" applyAlignment="0" applyProtection="0"/>
    <xf numFmtId="0" fontId="9" fillId="7" borderId="1" applyNumberFormat="0" applyAlignment="0" applyProtection="0"/>
    <xf numFmtId="0" fontId="25" fillId="7" borderId="1" applyNumberFormat="0" applyAlignment="0" applyProtection="0"/>
    <xf numFmtId="0" fontId="9" fillId="7" borderId="1" applyNumberFormat="0" applyAlignment="0" applyProtection="0"/>
    <xf numFmtId="0" fontId="25" fillId="7" borderId="1" applyNumberFormat="0" applyAlignment="0" applyProtection="0"/>
    <xf numFmtId="0" fontId="9" fillId="7" borderId="1" applyNumberFormat="0" applyAlignment="0" applyProtection="0"/>
    <xf numFmtId="0" fontId="18" fillId="0" borderId="0" applyFont="0" applyFill="0" applyBorder="0" applyAlignment="0" applyProtection="0">
      <alignment vertical="center" wrapText="1"/>
    </xf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0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0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0" fontId="18" fillId="0" borderId="0" applyFont="0" applyFill="0" applyBorder="0" applyAlignment="0" applyProtection="0">
      <alignment vertical="center" wrapText="1"/>
    </xf>
    <xf numFmtId="0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6" fontId="18" fillId="0" borderId="0" applyFont="0" applyFill="0" applyBorder="0" applyAlignment="0" applyProtection="0">
      <alignment vertical="center" wrapText="1"/>
    </xf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167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7" fillId="22" borderId="0" applyNumberFormat="0" applyBorder="0" applyAlignment="0" applyProtection="0"/>
    <xf numFmtId="0" fontId="8" fillId="22" borderId="0" applyNumberFormat="0" applyBorder="0" applyAlignment="0" applyProtection="0"/>
    <xf numFmtId="0" fontId="27" fillId="22" borderId="0" applyNumberFormat="0" applyBorder="0" applyAlignment="0" applyProtection="0"/>
    <xf numFmtId="0" fontId="8" fillId="22" borderId="0" applyNumberFormat="0" applyBorder="0" applyAlignment="0" applyProtection="0"/>
    <xf numFmtId="0" fontId="27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27" fillId="22" borderId="0" applyNumberFormat="0" applyBorder="0" applyAlignment="0" applyProtection="0"/>
    <xf numFmtId="0" fontId="8" fillId="22" borderId="0" applyNumberFormat="0" applyBorder="0" applyAlignment="0" applyProtection="0"/>
    <xf numFmtId="0" fontId="27" fillId="22" borderId="0" applyNumberFormat="0" applyBorder="0" applyAlignment="0" applyProtection="0"/>
    <xf numFmtId="0" fontId="8" fillId="22" borderId="0" applyNumberFormat="0" applyBorder="0" applyAlignment="0" applyProtection="0"/>
    <xf numFmtId="0" fontId="27" fillId="22" borderId="0" applyNumberFormat="0" applyBorder="0" applyAlignment="0" applyProtection="0"/>
    <xf numFmtId="0" fontId="8" fillId="22" borderId="0" applyNumberFormat="0" applyBorder="0" applyAlignment="0" applyProtection="0"/>
    <xf numFmtId="0" fontId="27" fillId="22" borderId="0" applyNumberFormat="0" applyBorder="0" applyAlignment="0" applyProtection="0"/>
    <xf numFmtId="0" fontId="8" fillId="22" borderId="0" applyNumberFormat="0" applyBorder="0" applyAlignment="0" applyProtection="0"/>
    <xf numFmtId="0" fontId="27" fillId="22" borderId="0" applyNumberFormat="0" applyBorder="0" applyAlignment="0" applyProtection="0"/>
    <xf numFmtId="0" fontId="8" fillId="22" borderId="0" applyNumberFormat="0" applyBorder="0" applyAlignment="0" applyProtection="0"/>
    <xf numFmtId="0" fontId="27" fillId="22" borderId="0" applyNumberFormat="0" applyBorder="0" applyAlignment="0" applyProtection="0"/>
    <xf numFmtId="0" fontId="8" fillId="22" borderId="0" applyNumberFormat="0" applyBorder="0" applyAlignment="0" applyProtection="0"/>
    <xf numFmtId="0" fontId="27" fillId="22" borderId="0" applyNumberFormat="0" applyBorder="0" applyAlignment="0" applyProtection="0"/>
    <xf numFmtId="0" fontId="8" fillId="22" borderId="0" applyNumberFormat="0" applyBorder="0" applyAlignment="0" applyProtection="0"/>
    <xf numFmtId="0" fontId="27" fillId="22" borderId="0" applyNumberFormat="0" applyBorder="0" applyAlignment="0" applyProtection="0"/>
    <xf numFmtId="0" fontId="8" fillId="22" borderId="0" applyNumberFormat="0" applyBorder="0" applyAlignment="0" applyProtection="0"/>
    <xf numFmtId="0" fontId="19" fillId="0" borderId="0"/>
    <xf numFmtId="0" fontId="19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19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19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19" fillId="0" borderId="0"/>
    <xf numFmtId="0" fontId="18" fillId="0" borderId="0">
      <alignment vertical="center" wrapText="1"/>
    </xf>
    <xf numFmtId="0" fontId="19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19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19" fillId="0" borderId="0"/>
    <xf numFmtId="0" fontId="19" fillId="0" borderId="0"/>
    <xf numFmtId="0" fontId="19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19" fillId="0" borderId="0"/>
    <xf numFmtId="0" fontId="18" fillId="0" borderId="0">
      <alignment vertical="center" wrapText="1"/>
    </xf>
    <xf numFmtId="0" fontId="18" fillId="0" borderId="0">
      <alignment vertical="center" wrapText="1"/>
    </xf>
    <xf numFmtId="0" fontId="18" fillId="0" borderId="0">
      <alignment vertical="center" wrapText="1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19" fillId="0" borderId="0"/>
    <xf numFmtId="0" fontId="19" fillId="0" borderId="0"/>
    <xf numFmtId="0" fontId="28" fillId="0" borderId="0"/>
    <xf numFmtId="0" fontId="19" fillId="0" borderId="0"/>
    <xf numFmtId="0" fontId="19" fillId="0" borderId="0"/>
    <xf numFmtId="0" fontId="48" fillId="0" borderId="0"/>
    <xf numFmtId="0" fontId="19" fillId="0" borderId="0"/>
    <xf numFmtId="9" fontId="19" fillId="0" borderId="0" applyFont="0" applyFill="0" applyBorder="0" applyAlignment="0" applyProtection="0"/>
    <xf numFmtId="0" fontId="29" fillId="4" borderId="0" applyNumberFormat="0" applyBorder="0" applyAlignment="0" applyProtection="0"/>
    <xf numFmtId="0" fontId="6" fillId="4" borderId="0" applyNumberFormat="0" applyBorder="0" applyAlignment="0" applyProtection="0"/>
    <xf numFmtId="0" fontId="29" fillId="4" borderId="0" applyNumberFormat="0" applyBorder="0" applyAlignment="0" applyProtection="0"/>
    <xf numFmtId="0" fontId="6" fillId="4" borderId="0" applyNumberFormat="0" applyBorder="0" applyAlignment="0" applyProtection="0"/>
    <xf numFmtId="0" fontId="29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9" fillId="4" borderId="0" applyNumberFormat="0" applyBorder="0" applyAlignment="0" applyProtection="0"/>
    <xf numFmtId="0" fontId="6" fillId="4" borderId="0" applyNumberFormat="0" applyBorder="0" applyAlignment="0" applyProtection="0"/>
    <xf numFmtId="0" fontId="29" fillId="4" borderId="0" applyNumberFormat="0" applyBorder="0" applyAlignment="0" applyProtection="0"/>
    <xf numFmtId="0" fontId="6" fillId="4" borderId="0" applyNumberFormat="0" applyBorder="0" applyAlignment="0" applyProtection="0"/>
    <xf numFmtId="0" fontId="29" fillId="4" borderId="0" applyNumberFormat="0" applyBorder="0" applyAlignment="0" applyProtection="0"/>
    <xf numFmtId="0" fontId="6" fillId="4" borderId="0" applyNumberFormat="0" applyBorder="0" applyAlignment="0" applyProtection="0"/>
    <xf numFmtId="0" fontId="29" fillId="4" borderId="0" applyNumberFormat="0" applyBorder="0" applyAlignment="0" applyProtection="0"/>
    <xf numFmtId="0" fontId="6" fillId="4" borderId="0" applyNumberFormat="0" applyBorder="0" applyAlignment="0" applyProtection="0"/>
    <xf numFmtId="0" fontId="29" fillId="4" borderId="0" applyNumberFormat="0" applyBorder="0" applyAlignment="0" applyProtection="0"/>
    <xf numFmtId="0" fontId="6" fillId="4" borderId="0" applyNumberFormat="0" applyBorder="0" applyAlignment="0" applyProtection="0"/>
    <xf numFmtId="0" fontId="29" fillId="4" borderId="0" applyNumberFormat="0" applyBorder="0" applyAlignment="0" applyProtection="0"/>
    <xf numFmtId="0" fontId="6" fillId="4" borderId="0" applyNumberFormat="0" applyBorder="0" applyAlignment="0" applyProtection="0"/>
    <xf numFmtId="0" fontId="29" fillId="4" borderId="0" applyNumberFormat="0" applyBorder="0" applyAlignment="0" applyProtection="0"/>
    <xf numFmtId="0" fontId="6" fillId="4" borderId="0" applyNumberFormat="0" applyBorder="0" applyAlignment="0" applyProtection="0"/>
    <xf numFmtId="0" fontId="29" fillId="4" borderId="0" applyNumberFormat="0" applyBorder="0" applyAlignment="0" applyProtection="0"/>
    <xf numFmtId="0" fontId="6" fillId="4" borderId="0" applyNumberFormat="0" applyBorder="0" applyAlignment="0" applyProtection="0"/>
    <xf numFmtId="0" fontId="30" fillId="20" borderId="4" applyNumberFormat="0" applyAlignment="0" applyProtection="0"/>
    <xf numFmtId="0" fontId="10" fillId="20" borderId="4" applyNumberFormat="0" applyAlignment="0" applyProtection="0"/>
    <xf numFmtId="0" fontId="30" fillId="20" borderId="4" applyNumberFormat="0" applyAlignment="0" applyProtection="0"/>
    <xf numFmtId="0" fontId="10" fillId="20" borderId="4" applyNumberFormat="0" applyAlignment="0" applyProtection="0"/>
    <xf numFmtId="0" fontId="3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30" fillId="20" borderId="4" applyNumberFormat="0" applyAlignment="0" applyProtection="0"/>
    <xf numFmtId="0" fontId="10" fillId="20" borderId="4" applyNumberFormat="0" applyAlignment="0" applyProtection="0"/>
    <xf numFmtId="0" fontId="30" fillId="20" borderId="4" applyNumberFormat="0" applyAlignment="0" applyProtection="0"/>
    <xf numFmtId="0" fontId="10" fillId="20" borderId="4" applyNumberFormat="0" applyAlignment="0" applyProtection="0"/>
    <xf numFmtId="0" fontId="30" fillId="20" borderId="4" applyNumberFormat="0" applyAlignment="0" applyProtection="0"/>
    <xf numFmtId="0" fontId="10" fillId="20" borderId="4" applyNumberFormat="0" applyAlignment="0" applyProtection="0"/>
    <xf numFmtId="0" fontId="30" fillId="20" borderId="4" applyNumberFormat="0" applyAlignment="0" applyProtection="0"/>
    <xf numFmtId="0" fontId="10" fillId="20" borderId="4" applyNumberFormat="0" applyAlignment="0" applyProtection="0"/>
    <xf numFmtId="0" fontId="30" fillId="20" borderId="4" applyNumberFormat="0" applyAlignment="0" applyProtection="0"/>
    <xf numFmtId="0" fontId="10" fillId="20" borderId="4" applyNumberFormat="0" applyAlignment="0" applyProtection="0"/>
    <xf numFmtId="0" fontId="30" fillId="20" borderId="4" applyNumberFormat="0" applyAlignment="0" applyProtection="0"/>
    <xf numFmtId="0" fontId="10" fillId="20" borderId="4" applyNumberFormat="0" applyAlignment="0" applyProtection="0"/>
    <xf numFmtId="0" fontId="30" fillId="20" borderId="4" applyNumberFormat="0" applyAlignment="0" applyProtection="0"/>
    <xf numFmtId="0" fontId="10" fillId="20" borderId="4" applyNumberFormat="0" applyAlignment="0" applyProtection="0"/>
    <xf numFmtId="0" fontId="30" fillId="20" borderId="4" applyNumberFormat="0" applyAlignment="0" applyProtection="0"/>
    <xf numFmtId="0" fontId="10" fillId="20" borderId="4" applyNumberFormat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3" fillId="0" borderId="5" applyNumberFormat="0" applyFill="0" applyAlignment="0" applyProtection="0"/>
    <xf numFmtId="0" fontId="3" fillId="0" borderId="5" applyNumberFormat="0" applyFill="0" applyAlignment="0" applyProtection="0"/>
    <xf numFmtId="0" fontId="33" fillId="0" borderId="5" applyNumberFormat="0" applyFill="0" applyAlignment="0" applyProtection="0"/>
    <xf numFmtId="0" fontId="3" fillId="0" borderId="5" applyNumberFormat="0" applyFill="0" applyAlignment="0" applyProtection="0"/>
    <xf numFmtId="0" fontId="33" fillId="0" borderId="5" applyNumberFormat="0" applyFill="0" applyAlignment="0" applyProtection="0"/>
    <xf numFmtId="0" fontId="3" fillId="0" borderId="5" applyNumberFormat="0" applyFill="0" applyAlignment="0" applyProtection="0"/>
    <xf numFmtId="0" fontId="3" fillId="0" borderId="5" applyNumberFormat="0" applyFill="0" applyAlignment="0" applyProtection="0"/>
    <xf numFmtId="0" fontId="3" fillId="0" borderId="5" applyNumberFormat="0" applyFill="0" applyAlignment="0" applyProtection="0"/>
    <xf numFmtId="0" fontId="3" fillId="0" borderId="5" applyNumberFormat="0" applyFill="0" applyAlignment="0" applyProtection="0"/>
    <xf numFmtId="0" fontId="33" fillId="0" borderId="5" applyNumberFormat="0" applyFill="0" applyAlignment="0" applyProtection="0"/>
    <xf numFmtId="0" fontId="3" fillId="0" borderId="5" applyNumberFormat="0" applyFill="0" applyAlignment="0" applyProtection="0"/>
    <xf numFmtId="0" fontId="33" fillId="0" borderId="5" applyNumberFormat="0" applyFill="0" applyAlignment="0" applyProtection="0"/>
    <xf numFmtId="0" fontId="3" fillId="0" borderId="5" applyNumberFormat="0" applyFill="0" applyAlignment="0" applyProtection="0"/>
    <xf numFmtId="0" fontId="33" fillId="0" borderId="5" applyNumberFormat="0" applyFill="0" applyAlignment="0" applyProtection="0"/>
    <xf numFmtId="0" fontId="3" fillId="0" borderId="5" applyNumberFormat="0" applyFill="0" applyAlignment="0" applyProtection="0"/>
    <xf numFmtId="0" fontId="33" fillId="0" borderId="5" applyNumberFormat="0" applyFill="0" applyAlignment="0" applyProtection="0"/>
    <xf numFmtId="0" fontId="3" fillId="0" borderId="5" applyNumberFormat="0" applyFill="0" applyAlignment="0" applyProtection="0"/>
    <xf numFmtId="0" fontId="33" fillId="0" borderId="5" applyNumberFormat="0" applyFill="0" applyAlignment="0" applyProtection="0"/>
    <xf numFmtId="0" fontId="3" fillId="0" borderId="5" applyNumberFormat="0" applyFill="0" applyAlignment="0" applyProtection="0"/>
    <xf numFmtId="0" fontId="33" fillId="0" borderId="5" applyNumberFormat="0" applyFill="0" applyAlignment="0" applyProtection="0"/>
    <xf numFmtId="0" fontId="3" fillId="0" borderId="5" applyNumberFormat="0" applyFill="0" applyAlignment="0" applyProtection="0"/>
    <xf numFmtId="0" fontId="33" fillId="0" borderId="5" applyNumberFormat="0" applyFill="0" applyAlignment="0" applyProtection="0"/>
    <xf numFmtId="0" fontId="3" fillId="0" borderId="5" applyNumberFormat="0" applyFill="0" applyAlignment="0" applyProtection="0"/>
    <xf numFmtId="0" fontId="33" fillId="0" borderId="5" applyNumberFormat="0" applyFill="0" applyAlignment="0" applyProtection="0"/>
    <xf numFmtId="0" fontId="3" fillId="0" borderId="5" applyNumberFormat="0" applyFill="0" applyAlignment="0" applyProtection="0"/>
    <xf numFmtId="0" fontId="34" fillId="0" borderId="6" applyNumberFormat="0" applyFill="0" applyAlignment="0" applyProtection="0"/>
    <xf numFmtId="0" fontId="4" fillId="0" borderId="6" applyNumberFormat="0" applyFill="0" applyAlignment="0" applyProtection="0"/>
    <xf numFmtId="0" fontId="34" fillId="0" borderId="6" applyNumberFormat="0" applyFill="0" applyAlignment="0" applyProtection="0"/>
    <xf numFmtId="0" fontId="4" fillId="0" borderId="6" applyNumberFormat="0" applyFill="0" applyAlignment="0" applyProtection="0"/>
    <xf numFmtId="0" fontId="34" fillId="0" borderId="6" applyNumberFormat="0" applyFill="0" applyAlignment="0" applyProtection="0"/>
    <xf numFmtId="0" fontId="4" fillId="0" borderId="6" applyNumberFormat="0" applyFill="0" applyAlignment="0" applyProtection="0"/>
    <xf numFmtId="0" fontId="4" fillId="0" borderId="6" applyNumberFormat="0" applyFill="0" applyAlignment="0" applyProtection="0"/>
    <xf numFmtId="0" fontId="4" fillId="0" borderId="6" applyNumberFormat="0" applyFill="0" applyAlignment="0" applyProtection="0"/>
    <xf numFmtId="0" fontId="4" fillId="0" borderId="6" applyNumberFormat="0" applyFill="0" applyAlignment="0" applyProtection="0"/>
    <xf numFmtId="0" fontId="34" fillId="0" borderId="6" applyNumberFormat="0" applyFill="0" applyAlignment="0" applyProtection="0"/>
    <xf numFmtId="0" fontId="4" fillId="0" borderId="6" applyNumberFormat="0" applyFill="0" applyAlignment="0" applyProtection="0"/>
    <xf numFmtId="0" fontId="34" fillId="0" borderId="6" applyNumberFormat="0" applyFill="0" applyAlignment="0" applyProtection="0"/>
    <xf numFmtId="0" fontId="4" fillId="0" borderId="6" applyNumberFormat="0" applyFill="0" applyAlignment="0" applyProtection="0"/>
    <xf numFmtId="0" fontId="34" fillId="0" borderId="6" applyNumberFormat="0" applyFill="0" applyAlignment="0" applyProtection="0"/>
    <xf numFmtId="0" fontId="4" fillId="0" borderId="6" applyNumberFormat="0" applyFill="0" applyAlignment="0" applyProtection="0"/>
    <xf numFmtId="0" fontId="34" fillId="0" borderId="6" applyNumberFormat="0" applyFill="0" applyAlignment="0" applyProtection="0"/>
    <xf numFmtId="0" fontId="4" fillId="0" borderId="6" applyNumberFormat="0" applyFill="0" applyAlignment="0" applyProtection="0"/>
    <xf numFmtId="0" fontId="34" fillId="0" borderId="6" applyNumberFormat="0" applyFill="0" applyAlignment="0" applyProtection="0"/>
    <xf numFmtId="0" fontId="4" fillId="0" borderId="6" applyNumberFormat="0" applyFill="0" applyAlignment="0" applyProtection="0"/>
    <xf numFmtId="0" fontId="34" fillId="0" borderId="6" applyNumberFormat="0" applyFill="0" applyAlignment="0" applyProtection="0"/>
    <xf numFmtId="0" fontId="4" fillId="0" borderId="6" applyNumberFormat="0" applyFill="0" applyAlignment="0" applyProtection="0"/>
    <xf numFmtId="0" fontId="34" fillId="0" borderId="6" applyNumberFormat="0" applyFill="0" applyAlignment="0" applyProtection="0"/>
    <xf numFmtId="0" fontId="4" fillId="0" borderId="6" applyNumberFormat="0" applyFill="0" applyAlignment="0" applyProtection="0"/>
    <xf numFmtId="0" fontId="34" fillId="0" borderId="6" applyNumberFormat="0" applyFill="0" applyAlignment="0" applyProtection="0"/>
    <xf numFmtId="0" fontId="4" fillId="0" borderId="6" applyNumberFormat="0" applyFill="0" applyAlignment="0" applyProtection="0"/>
    <xf numFmtId="0" fontId="35" fillId="0" borderId="7" applyNumberFormat="0" applyFill="0" applyAlignment="0" applyProtection="0"/>
    <xf numFmtId="0" fontId="5" fillId="0" borderId="7" applyNumberFormat="0" applyFill="0" applyAlignment="0" applyProtection="0"/>
    <xf numFmtId="0" fontId="35" fillId="0" borderId="7" applyNumberFormat="0" applyFill="0" applyAlignment="0" applyProtection="0"/>
    <xf numFmtId="0" fontId="5" fillId="0" borderId="7" applyNumberFormat="0" applyFill="0" applyAlignment="0" applyProtection="0"/>
    <xf numFmtId="0" fontId="3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35" fillId="0" borderId="7" applyNumberFormat="0" applyFill="0" applyAlignment="0" applyProtection="0"/>
    <xf numFmtId="0" fontId="5" fillId="0" borderId="7" applyNumberFormat="0" applyFill="0" applyAlignment="0" applyProtection="0"/>
    <xf numFmtId="0" fontId="35" fillId="0" borderId="7" applyNumberFormat="0" applyFill="0" applyAlignment="0" applyProtection="0"/>
    <xf numFmtId="0" fontId="5" fillId="0" borderId="7" applyNumberFormat="0" applyFill="0" applyAlignment="0" applyProtection="0"/>
    <xf numFmtId="0" fontId="35" fillId="0" borderId="7" applyNumberFormat="0" applyFill="0" applyAlignment="0" applyProtection="0"/>
    <xf numFmtId="0" fontId="5" fillId="0" borderId="7" applyNumberFormat="0" applyFill="0" applyAlignment="0" applyProtection="0"/>
    <xf numFmtId="0" fontId="35" fillId="0" borderId="7" applyNumberFormat="0" applyFill="0" applyAlignment="0" applyProtection="0"/>
    <xf numFmtId="0" fontId="5" fillId="0" borderId="7" applyNumberFormat="0" applyFill="0" applyAlignment="0" applyProtection="0"/>
    <xf numFmtId="0" fontId="35" fillId="0" borderId="7" applyNumberFormat="0" applyFill="0" applyAlignment="0" applyProtection="0"/>
    <xf numFmtId="0" fontId="5" fillId="0" borderId="7" applyNumberFormat="0" applyFill="0" applyAlignment="0" applyProtection="0"/>
    <xf numFmtId="0" fontId="35" fillId="0" borderId="7" applyNumberFormat="0" applyFill="0" applyAlignment="0" applyProtection="0"/>
    <xf numFmtId="0" fontId="5" fillId="0" borderId="7" applyNumberFormat="0" applyFill="0" applyAlignment="0" applyProtection="0"/>
    <xf numFmtId="0" fontId="35" fillId="0" borderId="7" applyNumberFormat="0" applyFill="0" applyAlignment="0" applyProtection="0"/>
    <xf numFmtId="0" fontId="5" fillId="0" borderId="7" applyNumberFormat="0" applyFill="0" applyAlignment="0" applyProtection="0"/>
    <xf numFmtId="0" fontId="35" fillId="0" borderId="7" applyNumberFormat="0" applyFill="0" applyAlignment="0" applyProtection="0"/>
    <xf numFmtId="0" fontId="5" fillId="0" borderId="7" applyNumberFormat="0" applyFill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6" fillId="0" borderId="8" applyNumberFormat="0" applyFill="0" applyAlignment="0" applyProtection="0"/>
    <xf numFmtId="0" fontId="16" fillId="0" borderId="8" applyNumberFormat="0" applyFill="0" applyAlignment="0" applyProtection="0"/>
    <xf numFmtId="0" fontId="36" fillId="0" borderId="8" applyNumberFormat="0" applyFill="0" applyAlignment="0" applyProtection="0"/>
    <xf numFmtId="0" fontId="16" fillId="0" borderId="8" applyNumberFormat="0" applyFill="0" applyAlignment="0" applyProtection="0"/>
    <xf numFmtId="0" fontId="3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36" fillId="0" borderId="8" applyNumberFormat="0" applyFill="0" applyAlignment="0" applyProtection="0"/>
    <xf numFmtId="0" fontId="16" fillId="0" borderId="8" applyNumberFormat="0" applyFill="0" applyAlignment="0" applyProtection="0"/>
    <xf numFmtId="0" fontId="36" fillId="0" borderId="8" applyNumberFormat="0" applyFill="0" applyAlignment="0" applyProtection="0"/>
    <xf numFmtId="0" fontId="16" fillId="0" borderId="8" applyNumberFormat="0" applyFill="0" applyAlignment="0" applyProtection="0"/>
    <xf numFmtId="0" fontId="36" fillId="0" borderId="8" applyNumberFormat="0" applyFill="0" applyAlignment="0" applyProtection="0"/>
    <xf numFmtId="0" fontId="16" fillId="0" borderId="8" applyNumberFormat="0" applyFill="0" applyAlignment="0" applyProtection="0"/>
    <xf numFmtId="0" fontId="36" fillId="0" borderId="8" applyNumberFormat="0" applyFill="0" applyAlignment="0" applyProtection="0"/>
    <xf numFmtId="0" fontId="16" fillId="0" borderId="8" applyNumberFormat="0" applyFill="0" applyAlignment="0" applyProtection="0"/>
    <xf numFmtId="0" fontId="36" fillId="0" borderId="8" applyNumberFormat="0" applyFill="0" applyAlignment="0" applyProtection="0"/>
    <xf numFmtId="0" fontId="16" fillId="0" borderId="8" applyNumberFormat="0" applyFill="0" applyAlignment="0" applyProtection="0"/>
    <xf numFmtId="0" fontId="36" fillId="0" borderId="8" applyNumberFormat="0" applyFill="0" applyAlignment="0" applyProtection="0"/>
    <xf numFmtId="0" fontId="16" fillId="0" borderId="8" applyNumberFormat="0" applyFill="0" applyAlignment="0" applyProtection="0"/>
    <xf numFmtId="0" fontId="36" fillId="0" borderId="8" applyNumberFormat="0" applyFill="0" applyAlignment="0" applyProtection="0"/>
    <xf numFmtId="0" fontId="16" fillId="0" borderId="8" applyNumberFormat="0" applyFill="0" applyAlignment="0" applyProtection="0"/>
    <xf numFmtId="0" fontId="36" fillId="0" borderId="8" applyNumberFormat="0" applyFill="0" applyAlignment="0" applyProtection="0"/>
    <xf numFmtId="0" fontId="16" fillId="0" borderId="8" applyNumberFormat="0" applyFill="0" applyAlignment="0" applyProtection="0"/>
    <xf numFmtId="0" fontId="37" fillId="23" borderId="9" applyNumberFormat="0" applyAlignment="0" applyProtection="0"/>
    <xf numFmtId="0" fontId="13" fillId="23" borderId="9" applyNumberFormat="0" applyAlignment="0" applyProtection="0"/>
    <xf numFmtId="0" fontId="37" fillId="23" borderId="9" applyNumberFormat="0" applyAlignment="0" applyProtection="0"/>
    <xf numFmtId="0" fontId="13" fillId="23" borderId="9" applyNumberFormat="0" applyAlignment="0" applyProtection="0"/>
    <xf numFmtId="0" fontId="37" fillId="23" borderId="9" applyNumberFormat="0" applyAlignment="0" applyProtection="0"/>
    <xf numFmtId="0" fontId="13" fillId="23" borderId="9" applyNumberFormat="0" applyAlignment="0" applyProtection="0"/>
    <xf numFmtId="0" fontId="13" fillId="23" borderId="9" applyNumberFormat="0" applyAlignment="0" applyProtection="0"/>
    <xf numFmtId="0" fontId="13" fillId="23" borderId="9" applyNumberFormat="0" applyAlignment="0" applyProtection="0"/>
    <xf numFmtId="0" fontId="13" fillId="23" borderId="9" applyNumberFormat="0" applyAlignment="0" applyProtection="0"/>
    <xf numFmtId="0" fontId="37" fillId="23" borderId="9" applyNumberFormat="0" applyAlignment="0" applyProtection="0"/>
    <xf numFmtId="0" fontId="13" fillId="23" borderId="9" applyNumberFormat="0" applyAlignment="0" applyProtection="0"/>
    <xf numFmtId="0" fontId="37" fillId="23" borderId="9" applyNumberFormat="0" applyAlignment="0" applyProtection="0"/>
    <xf numFmtId="0" fontId="13" fillId="23" borderId="9" applyNumberFormat="0" applyAlignment="0" applyProtection="0"/>
    <xf numFmtId="0" fontId="37" fillId="23" borderId="9" applyNumberFormat="0" applyAlignment="0" applyProtection="0"/>
    <xf numFmtId="0" fontId="13" fillId="23" borderId="9" applyNumberFormat="0" applyAlignment="0" applyProtection="0"/>
    <xf numFmtId="0" fontId="37" fillId="23" borderId="9" applyNumberFormat="0" applyAlignment="0" applyProtection="0"/>
    <xf numFmtId="0" fontId="13" fillId="23" borderId="9" applyNumberFormat="0" applyAlignment="0" applyProtection="0"/>
    <xf numFmtId="0" fontId="37" fillId="23" borderId="9" applyNumberFormat="0" applyAlignment="0" applyProtection="0"/>
    <xf numFmtId="0" fontId="13" fillId="23" borderId="9" applyNumberFormat="0" applyAlignment="0" applyProtection="0"/>
    <xf numFmtId="0" fontId="37" fillId="23" borderId="9" applyNumberFormat="0" applyAlignment="0" applyProtection="0"/>
    <xf numFmtId="0" fontId="13" fillId="23" borderId="9" applyNumberFormat="0" applyAlignment="0" applyProtection="0"/>
    <xf numFmtId="0" fontId="37" fillId="23" borderId="9" applyNumberFormat="0" applyAlignment="0" applyProtection="0"/>
    <xf numFmtId="0" fontId="13" fillId="23" borderId="9" applyNumberFormat="0" applyAlignment="0" applyProtection="0"/>
    <xf numFmtId="0" fontId="37" fillId="23" borderId="9" applyNumberFormat="0" applyAlignment="0" applyProtection="0"/>
    <xf numFmtId="0" fontId="13" fillId="23" borderId="9" applyNumberFormat="0" applyAlignment="0" applyProtection="0"/>
    <xf numFmtId="0" fontId="19" fillId="0" borderId="0"/>
    <xf numFmtId="0" fontId="18" fillId="0" borderId="0">
      <alignment vertical="center" wrapText="1"/>
    </xf>
  </cellStyleXfs>
  <cellXfs count="288">
    <xf numFmtId="0" fontId="0" fillId="0" borderId="0" xfId="0">
      <alignment vertical="center" wrapText="1"/>
    </xf>
    <xf numFmtId="0" fontId="38" fillId="0" borderId="0" xfId="0" applyFont="1" applyFill="1" applyBorder="1" applyAlignment="1">
      <alignment horizontal="center" vertical="top" wrapText="1"/>
    </xf>
    <xf numFmtId="0" fontId="38" fillId="0" borderId="0" xfId="0" applyFont="1" applyFill="1" applyBorder="1" applyAlignment="1">
      <alignment vertical="top" wrapText="1"/>
    </xf>
    <xf numFmtId="0" fontId="38" fillId="0" borderId="0" xfId="0" applyFont="1" applyFill="1" applyBorder="1" applyAlignment="1">
      <alignment horizontal="center" vertical="center" wrapText="1"/>
    </xf>
    <xf numFmtId="164" fontId="38" fillId="0" borderId="0" xfId="715" applyNumberFormat="1" applyFont="1" applyFill="1" applyBorder="1" applyAlignment="1">
      <alignment horizontal="center" vertical="center" wrapText="1"/>
    </xf>
    <xf numFmtId="0" fontId="38" fillId="0" borderId="0" xfId="0" applyFont="1" applyFill="1" applyBorder="1">
      <alignment vertical="center" wrapText="1"/>
    </xf>
    <xf numFmtId="0" fontId="39" fillId="0" borderId="10" xfId="0" applyFont="1" applyFill="1" applyBorder="1" applyAlignment="1">
      <alignment horizontal="center" vertical="top" wrapText="1"/>
    </xf>
    <xf numFmtId="0" fontId="39" fillId="0" borderId="11" xfId="0" applyFont="1" applyFill="1" applyBorder="1" applyAlignment="1">
      <alignment horizontal="center" vertical="top" wrapText="1"/>
    </xf>
    <xf numFmtId="0" fontId="39" fillId="0" borderId="11" xfId="0" applyFont="1" applyFill="1" applyBorder="1" applyAlignment="1">
      <alignment horizontal="center" vertical="center" wrapText="1"/>
    </xf>
    <xf numFmtId="164" fontId="39" fillId="0" borderId="11" xfId="715" applyNumberFormat="1" applyFont="1" applyFill="1" applyBorder="1" applyAlignment="1">
      <alignment horizontal="center" vertical="center" wrapText="1"/>
    </xf>
    <xf numFmtId="164" fontId="39" fillId="0" borderId="12" xfId="715" applyNumberFormat="1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13" xfId="0" applyFont="1" applyFill="1" applyBorder="1" applyAlignment="1">
      <alignment horizontal="center" vertical="top" wrapText="1"/>
    </xf>
    <xf numFmtId="0" fontId="40" fillId="0" borderId="14" xfId="0" applyFont="1" applyFill="1" applyBorder="1" applyAlignment="1">
      <alignment vertical="top" wrapText="1"/>
    </xf>
    <xf numFmtId="0" fontId="38" fillId="0" borderId="14" xfId="0" applyFont="1" applyFill="1" applyBorder="1" applyAlignment="1">
      <alignment horizontal="center" vertical="center" wrapText="1"/>
    </xf>
    <xf numFmtId="164" fontId="38" fillId="0" borderId="14" xfId="715" applyNumberFormat="1" applyFont="1" applyFill="1" applyBorder="1" applyAlignment="1">
      <alignment horizontal="center" vertical="center" wrapText="1"/>
    </xf>
    <xf numFmtId="164" fontId="38" fillId="0" borderId="15" xfId="715" applyNumberFormat="1" applyFont="1" applyFill="1" applyBorder="1" applyAlignment="1">
      <alignment horizontal="center" vertical="center" wrapText="1"/>
    </xf>
    <xf numFmtId="0" fontId="38" fillId="0" borderId="16" xfId="0" applyFont="1" applyFill="1" applyBorder="1" applyAlignment="1">
      <alignment horizontal="center" vertical="top" wrapText="1"/>
    </xf>
    <xf numFmtId="0" fontId="38" fillId="0" borderId="17" xfId="886" applyFont="1" applyFill="1" applyBorder="1" applyAlignment="1">
      <alignment horizontal="left" vertical="center" wrapText="1"/>
    </xf>
    <xf numFmtId="0" fontId="38" fillId="0" borderId="17" xfId="0" applyFont="1" applyFill="1" applyBorder="1" applyAlignment="1">
      <alignment horizontal="center" vertical="center" wrapText="1"/>
    </xf>
    <xf numFmtId="164" fontId="38" fillId="0" borderId="18" xfId="715" applyNumberFormat="1" applyFont="1" applyFill="1" applyBorder="1" applyAlignment="1">
      <alignment horizontal="center" vertical="center" wrapText="1"/>
    </xf>
    <xf numFmtId="0" fontId="38" fillId="0" borderId="17" xfId="850" applyFont="1" applyFill="1" applyBorder="1" applyAlignment="1">
      <alignment horizontal="left" vertical="center" wrapText="1"/>
    </xf>
    <xf numFmtId="0" fontId="39" fillId="0" borderId="16" xfId="0" applyFont="1" applyFill="1" applyBorder="1" applyAlignment="1">
      <alignment horizontal="center" vertical="top" wrapText="1"/>
    </xf>
    <xf numFmtId="0" fontId="39" fillId="0" borderId="17" xfId="0" applyFont="1" applyFill="1" applyBorder="1" applyAlignment="1">
      <alignment horizontal="right" vertical="top" wrapText="1"/>
    </xf>
    <xf numFmtId="0" fontId="39" fillId="0" borderId="19" xfId="0" applyFont="1" applyFill="1" applyBorder="1" applyAlignment="1">
      <alignment horizontal="center" vertical="center" wrapText="1"/>
    </xf>
    <xf numFmtId="164" fontId="39" fillId="0" borderId="18" xfId="715" applyNumberFormat="1" applyFont="1" applyFill="1" applyBorder="1" applyAlignment="1">
      <alignment horizontal="center" vertical="center" wrapText="1"/>
    </xf>
    <xf numFmtId="0" fontId="39" fillId="0" borderId="0" xfId="0" applyFont="1" applyFill="1" applyBorder="1">
      <alignment vertical="center" wrapText="1"/>
    </xf>
    <xf numFmtId="0" fontId="38" fillId="0" borderId="17" xfId="0" applyFont="1" applyFill="1" applyBorder="1" applyAlignment="1">
      <alignment vertical="top" wrapText="1"/>
    </xf>
    <xf numFmtId="0" fontId="40" fillId="0" borderId="16" xfId="0" applyFont="1" applyFill="1" applyBorder="1" applyAlignment="1">
      <alignment horizontal="center" vertical="top" wrapText="1"/>
    </xf>
    <xf numFmtId="0" fontId="40" fillId="0" borderId="17" xfId="0" applyFont="1" applyFill="1" applyBorder="1" applyAlignment="1">
      <alignment vertical="top" wrapText="1"/>
    </xf>
    <xf numFmtId="0" fontId="41" fillId="0" borderId="17" xfId="0" applyFont="1" applyFill="1" applyBorder="1" applyAlignment="1">
      <alignment vertical="top" wrapText="1"/>
    </xf>
    <xf numFmtId="0" fontId="43" fillId="0" borderId="17" xfId="0" applyFont="1" applyFill="1" applyBorder="1" applyAlignment="1">
      <alignment horizontal="right" vertical="top" wrapText="1"/>
    </xf>
    <xf numFmtId="0" fontId="39" fillId="0" borderId="17" xfId="0" applyFont="1" applyFill="1" applyBorder="1" applyAlignment="1">
      <alignment horizontal="center" vertical="center" wrapText="1"/>
    </xf>
    <xf numFmtId="0" fontId="44" fillId="0" borderId="0" xfId="0" applyFont="1" applyFill="1" applyBorder="1">
      <alignment vertical="center" wrapText="1"/>
    </xf>
    <xf numFmtId="0" fontId="45" fillId="0" borderId="17" xfId="0" applyFont="1" applyFill="1" applyBorder="1" applyAlignment="1">
      <alignment vertical="top" wrapText="1"/>
    </xf>
    <xf numFmtId="0" fontId="45" fillId="0" borderId="17" xfId="0" applyFont="1" applyFill="1" applyBorder="1" applyAlignment="1">
      <alignment horizontal="center" vertical="center"/>
    </xf>
    <xf numFmtId="0" fontId="45" fillId="0" borderId="0" xfId="0" applyFont="1" applyFill="1">
      <alignment vertical="center" wrapText="1"/>
    </xf>
    <xf numFmtId="0" fontId="38" fillId="0" borderId="17" xfId="849" applyFont="1" applyFill="1" applyBorder="1" applyAlignment="1">
      <alignment horizontal="left" vertical="top" wrapText="1"/>
    </xf>
    <xf numFmtId="0" fontId="38" fillId="0" borderId="17" xfId="849" applyFont="1" applyFill="1" applyBorder="1" applyAlignment="1">
      <alignment horizontal="center" vertical="center" wrapText="1"/>
    </xf>
    <xf numFmtId="164" fontId="38" fillId="0" borderId="18" xfId="849" applyNumberFormat="1" applyFont="1" applyFill="1" applyBorder="1" applyAlignment="1">
      <alignment horizontal="center" vertical="center" wrapText="1"/>
    </xf>
    <xf numFmtId="0" fontId="38" fillId="0" borderId="17" xfId="881" applyFont="1" applyFill="1" applyBorder="1" applyAlignment="1">
      <alignment horizontal="left" vertical="top" wrapText="1"/>
    </xf>
    <xf numFmtId="0" fontId="38" fillId="0" borderId="17" xfId="881" applyFont="1" applyFill="1" applyBorder="1" applyAlignment="1">
      <alignment horizontal="center" vertical="center" wrapText="1"/>
    </xf>
    <xf numFmtId="0" fontId="38" fillId="0" borderId="20" xfId="0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top" wrapText="1"/>
    </xf>
    <xf numFmtId="0" fontId="46" fillId="0" borderId="17" xfId="0" applyFont="1" applyFill="1" applyBorder="1" applyAlignment="1">
      <alignment horizontal="right" vertical="top" wrapText="1"/>
    </xf>
    <xf numFmtId="0" fontId="46" fillId="0" borderId="17" xfId="0" applyFont="1" applyFill="1" applyBorder="1" applyAlignment="1">
      <alignment horizontal="center" vertical="center" wrapText="1"/>
    </xf>
    <xf numFmtId="164" fontId="46" fillId="0" borderId="18" xfId="715" applyNumberFormat="1" applyFont="1" applyFill="1" applyBorder="1" applyAlignment="1">
      <alignment horizontal="center" vertical="center" wrapText="1"/>
    </xf>
    <xf numFmtId="0" fontId="47" fillId="0" borderId="0" xfId="0" applyFont="1" applyFill="1">
      <alignment vertical="center" wrapText="1"/>
    </xf>
    <xf numFmtId="0" fontId="39" fillId="0" borderId="21" xfId="0" applyFont="1" applyFill="1" applyBorder="1" applyAlignment="1">
      <alignment horizontal="center" vertical="top" wrapText="1"/>
    </xf>
    <xf numFmtId="164" fontId="39" fillId="0" borderId="22" xfId="715" applyNumberFormat="1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top" wrapText="1"/>
    </xf>
    <xf numFmtId="0" fontId="39" fillId="0" borderId="20" xfId="0" applyFont="1" applyFill="1" applyBorder="1" applyAlignment="1">
      <alignment vertical="top" wrapText="1"/>
    </xf>
    <xf numFmtId="164" fontId="38" fillId="0" borderId="20" xfId="715" applyNumberFormat="1" applyFont="1" applyFill="1" applyBorder="1" applyAlignment="1">
      <alignment horizontal="center" vertical="center" wrapText="1"/>
    </xf>
    <xf numFmtId="0" fontId="39" fillId="0" borderId="24" xfId="0" applyFont="1" applyFill="1" applyBorder="1" applyAlignment="1">
      <alignment horizontal="center" vertical="center" wrapText="1"/>
    </xf>
    <xf numFmtId="0" fontId="39" fillId="0" borderId="25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vertical="center" wrapText="1"/>
    </xf>
    <xf numFmtId="0" fontId="39" fillId="0" borderId="26" xfId="0" applyFont="1" applyFill="1" applyBorder="1" applyAlignment="1">
      <alignment horizontal="center" vertical="top" wrapText="1"/>
    </xf>
    <xf numFmtId="0" fontId="39" fillId="0" borderId="0" xfId="0" applyFont="1" applyFill="1" applyBorder="1" applyAlignment="1">
      <alignment vertical="top" wrapText="1"/>
    </xf>
    <xf numFmtId="164" fontId="39" fillId="0" borderId="0" xfId="715" applyNumberFormat="1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/>
    <xf numFmtId="0" fontId="42" fillId="0" borderId="0" xfId="0" applyFont="1" applyFill="1" applyBorder="1" applyAlignment="1">
      <alignment vertical="center" wrapText="1"/>
    </xf>
    <xf numFmtId="0" fontId="46" fillId="0" borderId="0" xfId="0" applyFont="1" applyFill="1" applyBorder="1" applyAlignment="1"/>
    <xf numFmtId="0" fontId="39" fillId="0" borderId="23" xfId="0" applyFont="1" applyFill="1" applyBorder="1" applyAlignment="1">
      <alignment horizontal="center" vertical="top" wrapText="1"/>
    </xf>
    <xf numFmtId="164" fontId="39" fillId="0" borderId="20" xfId="715" applyNumberFormat="1" applyFont="1" applyFill="1" applyBorder="1" applyAlignment="1">
      <alignment horizontal="center" vertical="center" wrapText="1"/>
    </xf>
    <xf numFmtId="164" fontId="39" fillId="0" borderId="15" xfId="715" applyNumberFormat="1" applyFont="1" applyFill="1" applyBorder="1" applyAlignment="1">
      <alignment horizontal="center" vertical="center" wrapText="1"/>
    </xf>
    <xf numFmtId="0" fontId="38" fillId="0" borderId="26" xfId="0" applyFont="1" applyFill="1" applyBorder="1" applyAlignment="1">
      <alignment horizontal="center" vertical="top" wrapText="1"/>
    </xf>
    <xf numFmtId="0" fontId="39" fillId="0" borderId="0" xfId="0" applyFont="1" applyFill="1" applyBorder="1" applyAlignment="1">
      <alignment horizontal="right" vertical="top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Border="1" applyAlignment="1">
      <alignment horizontal="right" vertical="center" wrapText="1"/>
    </xf>
    <xf numFmtId="10" fontId="38" fillId="0" borderId="0" xfId="0" applyNumberFormat="1" applyFont="1" applyFill="1" applyBorder="1" applyAlignment="1">
      <alignment horizontal="left" vertical="center"/>
    </xf>
    <xf numFmtId="0" fontId="38" fillId="0" borderId="27" xfId="0" applyFont="1" applyFill="1" applyBorder="1" applyAlignment="1">
      <alignment horizontal="center" vertical="top" wrapText="1"/>
    </xf>
    <xf numFmtId="0" fontId="39" fillId="0" borderId="28" xfId="0" applyFont="1" applyFill="1" applyBorder="1" applyAlignment="1">
      <alignment horizontal="right" vertical="top" wrapText="1"/>
    </xf>
    <xf numFmtId="0" fontId="39" fillId="0" borderId="28" xfId="0" applyFont="1" applyFill="1" applyBorder="1" applyAlignment="1">
      <alignment horizontal="left" vertical="center"/>
    </xf>
    <xf numFmtId="164" fontId="43" fillId="0" borderId="28" xfId="715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/>
    <xf numFmtId="0" fontId="39" fillId="0" borderId="0" xfId="0" applyFont="1" applyFill="1" applyBorder="1" applyAlignment="1">
      <alignment horizontal="left" vertical="center"/>
    </xf>
    <xf numFmtId="164" fontId="43" fillId="0" borderId="0" xfId="715" applyNumberFormat="1" applyFont="1" applyFill="1" applyBorder="1" applyAlignment="1">
      <alignment horizontal="center" vertical="center" wrapText="1"/>
    </xf>
    <xf numFmtId="0" fontId="46" fillId="0" borderId="29" xfId="0" applyFont="1" applyFill="1" applyBorder="1" applyAlignment="1">
      <alignment horizontal="right" vertical="top" wrapText="1"/>
    </xf>
    <xf numFmtId="0" fontId="46" fillId="0" borderId="29" xfId="0" applyFont="1" applyFill="1" applyBorder="1" applyAlignment="1">
      <alignment horizontal="center" vertical="center" wrapText="1"/>
    </xf>
    <xf numFmtId="164" fontId="46" fillId="0" borderId="29" xfId="715" applyNumberFormat="1" applyFont="1" applyFill="1" applyBorder="1" applyAlignment="1">
      <alignment horizontal="center" vertical="center" wrapText="1"/>
    </xf>
    <xf numFmtId="164" fontId="46" fillId="0" borderId="22" xfId="715" applyNumberFormat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/>
    </xf>
    <xf numFmtId="0" fontId="46" fillId="0" borderId="19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/>
    <xf numFmtId="0" fontId="38" fillId="0" borderId="17" xfId="0" applyFont="1" applyFill="1" applyBorder="1" applyAlignment="1">
      <alignment horizontal="left" vertical="top" wrapText="1"/>
    </xf>
    <xf numFmtId="3" fontId="38" fillId="0" borderId="17" xfId="0" applyNumberFormat="1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1" fillId="0" borderId="19" xfId="0" applyFont="1" applyFill="1" applyBorder="1" applyAlignment="1">
      <alignment horizontal="center" vertical="center" wrapText="1"/>
    </xf>
    <xf numFmtId="0" fontId="51" fillId="0" borderId="17" xfId="0" applyFont="1" applyFill="1" applyBorder="1" applyAlignment="1">
      <alignment horizontal="center" vertical="center" wrapText="1"/>
    </xf>
    <xf numFmtId="0" fontId="50" fillId="0" borderId="19" xfId="0" applyFont="1" applyFill="1" applyBorder="1" applyAlignment="1">
      <alignment horizontal="center" vertical="center" wrapText="1"/>
    </xf>
    <xf numFmtId="0" fontId="50" fillId="0" borderId="17" xfId="0" applyFont="1" applyFill="1" applyBorder="1" applyAlignment="1">
      <alignment horizontal="center" vertical="center" wrapText="1"/>
    </xf>
    <xf numFmtId="0" fontId="50" fillId="0" borderId="2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 wrapText="1"/>
    </xf>
    <xf numFmtId="0" fontId="51" fillId="0" borderId="2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/>
    </xf>
    <xf numFmtId="10" fontId="52" fillId="0" borderId="0" xfId="0" applyNumberFormat="1" applyFont="1" applyFill="1" applyBorder="1">
      <alignment vertical="center" wrapText="1"/>
    </xf>
    <xf numFmtId="0" fontId="51" fillId="0" borderId="28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38" fillId="0" borderId="17" xfId="864" applyFont="1" applyBorder="1" applyAlignment="1">
      <alignment horizontal="left" vertical="top" wrapText="1"/>
    </xf>
    <xf numFmtId="0" fontId="38" fillId="0" borderId="17" xfId="864" applyFont="1" applyBorder="1" applyAlignment="1">
      <alignment horizontal="center" vertical="center" wrapText="1"/>
    </xf>
    <xf numFmtId="0" fontId="39" fillId="0" borderId="20" xfId="0" applyFont="1" applyFill="1" applyBorder="1" applyAlignment="1">
      <alignment horizontal="center" vertical="top" wrapText="1"/>
    </xf>
    <xf numFmtId="0" fontId="46" fillId="0" borderId="20" xfId="0" applyFont="1" applyFill="1" applyBorder="1" applyAlignment="1">
      <alignment horizontal="right" vertical="top" wrapText="1"/>
    </xf>
    <xf numFmtId="0" fontId="46" fillId="0" borderId="20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 wrapText="1"/>
    </xf>
    <xf numFmtId="164" fontId="46" fillId="0" borderId="20" xfId="715" applyNumberFormat="1" applyFont="1" applyFill="1" applyBorder="1" applyAlignment="1">
      <alignment horizontal="center" vertical="center" wrapText="1"/>
    </xf>
    <xf numFmtId="0" fontId="39" fillId="0" borderId="28" xfId="0" applyFont="1" applyFill="1" applyBorder="1" applyAlignment="1">
      <alignment horizontal="center" vertical="top" wrapText="1"/>
    </xf>
    <xf numFmtId="0" fontId="46" fillId="0" borderId="28" xfId="0" applyFont="1" applyFill="1" applyBorder="1" applyAlignment="1">
      <alignment horizontal="right" vertical="top" wrapText="1"/>
    </xf>
    <xf numFmtId="0" fontId="46" fillId="0" borderId="28" xfId="0" applyFont="1" applyFill="1" applyBorder="1" applyAlignment="1">
      <alignment horizontal="center" vertical="center" wrapText="1"/>
    </xf>
    <xf numFmtId="0" fontId="50" fillId="0" borderId="28" xfId="0" applyFont="1" applyFill="1" applyBorder="1" applyAlignment="1">
      <alignment horizontal="center" vertical="center" wrapText="1"/>
    </xf>
    <xf numFmtId="164" fontId="46" fillId="0" borderId="28" xfId="715" applyNumberFormat="1" applyFont="1" applyFill="1" applyBorder="1" applyAlignment="1">
      <alignment horizontal="center" vertical="center" wrapText="1"/>
    </xf>
    <xf numFmtId="0" fontId="40" fillId="0" borderId="26" xfId="0" applyFont="1" applyFill="1" applyBorder="1" applyAlignment="1">
      <alignment horizontal="center" vertical="top" wrapText="1"/>
    </xf>
    <xf numFmtId="0" fontId="40" fillId="0" borderId="17" xfId="0" applyFont="1" applyFill="1" applyBorder="1" applyAlignment="1">
      <alignment horizontal="left" vertical="top" wrapText="1"/>
    </xf>
    <xf numFmtId="0" fontId="38" fillId="0" borderId="17" xfId="864" applyFont="1" applyFill="1" applyBorder="1" applyAlignment="1">
      <alignment horizontal="left" vertical="top" wrapText="1"/>
    </xf>
    <xf numFmtId="0" fontId="38" fillId="0" borderId="17" xfId="864" applyFont="1" applyFill="1" applyBorder="1" applyAlignment="1">
      <alignment horizontal="center" vertical="center" wrapText="1"/>
    </xf>
    <xf numFmtId="164" fontId="38" fillId="0" borderId="0" xfId="715" applyNumberFormat="1" applyFont="1" applyFill="1" applyBorder="1" applyAlignment="1">
      <alignment horizontal="center" vertical="center" wrapText="1"/>
    </xf>
    <xf numFmtId="0" fontId="38" fillId="0" borderId="0" xfId="849" applyFont="1" applyFill="1" applyBorder="1" applyAlignment="1">
      <alignment horizontal="left" vertical="top" wrapText="1"/>
    </xf>
    <xf numFmtId="10" fontId="46" fillId="0" borderId="35" xfId="895" applyNumberFormat="1" applyFont="1" applyFill="1" applyBorder="1" applyAlignment="1">
      <alignment horizontal="center" vertical="top" wrapText="1"/>
    </xf>
    <xf numFmtId="0" fontId="38" fillId="0" borderId="0" xfId="849" applyFont="1" applyFill="1" applyBorder="1" applyAlignment="1">
      <alignment horizontal="left" vertical="center" wrapText="1"/>
    </xf>
    <xf numFmtId="0" fontId="46" fillId="0" borderId="0" xfId="849" applyFont="1" applyFill="1" applyBorder="1" applyAlignment="1">
      <alignment horizontal="left" vertical="top" wrapText="1"/>
    </xf>
    <xf numFmtId="164" fontId="46" fillId="0" borderId="19" xfId="849" applyNumberFormat="1" applyFont="1" applyFill="1" applyBorder="1" applyAlignment="1">
      <alignment horizontal="center" vertical="top" wrapText="1"/>
    </xf>
    <xf numFmtId="0" fontId="46" fillId="0" borderId="19" xfId="849" applyFont="1" applyFill="1" applyBorder="1" applyAlignment="1">
      <alignment horizontal="center" vertical="top" wrapText="1"/>
    </xf>
    <xf numFmtId="0" fontId="46" fillId="0" borderId="16" xfId="849" applyFont="1" applyFill="1" applyBorder="1" applyAlignment="1">
      <alignment horizontal="center" vertical="top" wrapText="1"/>
    </xf>
    <xf numFmtId="1" fontId="46" fillId="0" borderId="19" xfId="849" applyNumberFormat="1" applyFont="1" applyFill="1" applyBorder="1" applyAlignment="1">
      <alignment horizontal="center" vertical="top" wrapText="1"/>
    </xf>
    <xf numFmtId="0" fontId="19" fillId="0" borderId="0" xfId="849" applyFont="1"/>
    <xf numFmtId="164" fontId="43" fillId="0" borderId="18" xfId="849" applyNumberFormat="1" applyFont="1" applyFill="1" applyBorder="1" applyAlignment="1">
      <alignment horizontal="center" vertical="top" wrapText="1"/>
    </xf>
    <xf numFmtId="164" fontId="46" fillId="0" borderId="17" xfId="849" applyNumberFormat="1" applyFont="1" applyFill="1" applyBorder="1" applyAlignment="1">
      <alignment horizontal="center" vertical="top" wrapText="1"/>
    </xf>
    <xf numFmtId="3" fontId="46" fillId="0" borderId="17" xfId="849" applyNumberFormat="1" applyFont="1" applyFill="1" applyBorder="1" applyAlignment="1">
      <alignment horizontal="center" vertical="top" wrapText="1"/>
    </xf>
    <xf numFmtId="0" fontId="46" fillId="0" borderId="17" xfId="849" applyFont="1" applyFill="1" applyBorder="1" applyAlignment="1">
      <alignment horizontal="center" vertical="top" wrapText="1"/>
    </xf>
    <xf numFmtId="0" fontId="41" fillId="0" borderId="17" xfId="849" applyFont="1" applyFill="1" applyBorder="1" applyAlignment="1">
      <alignment horizontal="left" wrapText="1"/>
    </xf>
    <xf numFmtId="0" fontId="53" fillId="0" borderId="16" xfId="849" applyNumberFormat="1" applyFont="1" applyFill="1" applyBorder="1" applyAlignment="1">
      <alignment horizontal="center" vertical="top"/>
    </xf>
    <xf numFmtId="164" fontId="46" fillId="0" borderId="28" xfId="849" applyNumberFormat="1" applyFont="1" applyFill="1" applyBorder="1" applyAlignment="1">
      <alignment horizontal="center" vertical="top" wrapText="1"/>
    </xf>
    <xf numFmtId="1" fontId="46" fillId="0" borderId="28" xfId="849" applyNumberFormat="1" applyFont="1" applyFill="1" applyBorder="1" applyAlignment="1">
      <alignment horizontal="center" vertical="top" wrapText="1"/>
    </xf>
    <xf numFmtId="0" fontId="46" fillId="0" borderId="28" xfId="849" applyFont="1" applyFill="1" applyBorder="1" applyAlignment="1">
      <alignment horizontal="center" vertical="top" wrapText="1"/>
    </xf>
    <xf numFmtId="0" fontId="46" fillId="0" borderId="28" xfId="849" applyFont="1" applyFill="1" applyBorder="1" applyAlignment="1">
      <alignment horizontal="right" wrapText="1"/>
    </xf>
    <xf numFmtId="164" fontId="46" fillId="0" borderId="20" xfId="849" applyNumberFormat="1" applyFont="1" applyFill="1" applyBorder="1" applyAlignment="1">
      <alignment horizontal="center" vertical="top" wrapText="1"/>
    </xf>
    <xf numFmtId="1" fontId="46" fillId="0" borderId="20" xfId="849" applyNumberFormat="1" applyFont="1" applyFill="1" applyBorder="1" applyAlignment="1">
      <alignment horizontal="center" vertical="top" wrapText="1"/>
    </xf>
    <xf numFmtId="0" fontId="46" fillId="0" borderId="20" xfId="849" applyFont="1" applyFill="1" applyBorder="1" applyAlignment="1">
      <alignment horizontal="center" vertical="top" wrapText="1"/>
    </xf>
    <xf numFmtId="0" fontId="46" fillId="0" borderId="20" xfId="849" applyFont="1" applyFill="1" applyBorder="1" applyAlignment="1">
      <alignment horizontal="right" wrapText="1"/>
    </xf>
    <xf numFmtId="1" fontId="46" fillId="0" borderId="17" xfId="849" applyNumberFormat="1" applyFont="1" applyFill="1" applyBorder="1" applyAlignment="1">
      <alignment horizontal="center" vertical="top" wrapText="1"/>
    </xf>
    <xf numFmtId="0" fontId="38" fillId="25" borderId="16" xfId="0" applyFont="1" applyFill="1" applyBorder="1" applyAlignment="1">
      <alignment horizontal="center" vertical="top" wrapText="1"/>
    </xf>
    <xf numFmtId="0" fontId="38" fillId="25" borderId="17" xfId="0" applyFont="1" applyFill="1" applyBorder="1" applyAlignment="1">
      <alignment horizontal="center" vertical="center" wrapText="1"/>
    </xf>
    <xf numFmtId="164" fontId="38" fillId="25" borderId="18" xfId="715" applyNumberFormat="1" applyFont="1" applyFill="1" applyBorder="1" applyAlignment="1">
      <alignment horizontal="center" vertical="center" wrapText="1"/>
    </xf>
    <xf numFmtId="0" fontId="43" fillId="0" borderId="17" xfId="849" applyFont="1" applyFill="1" applyBorder="1" applyAlignment="1">
      <alignment horizontal="right" wrapText="1"/>
    </xf>
    <xf numFmtId="0" fontId="38" fillId="0" borderId="0" xfId="1147" applyFont="1" applyFill="1" applyBorder="1" applyAlignment="1">
      <alignment horizontal="left" vertical="center" wrapText="1"/>
    </xf>
    <xf numFmtId="0" fontId="38" fillId="0" borderId="0" xfId="0" applyFont="1" applyFill="1" applyAlignment="1">
      <alignment horizontal="left" vertical="top" wrapText="1"/>
    </xf>
    <xf numFmtId="0" fontId="38" fillId="0" borderId="0" xfId="1147" applyFont="1" applyFill="1" applyBorder="1" applyAlignment="1">
      <alignment vertical="center" wrapText="1"/>
    </xf>
    <xf numFmtId="0" fontId="38" fillId="0" borderId="0" xfId="1147" applyFont="1" applyFill="1" applyAlignment="1">
      <alignment vertical="center"/>
    </xf>
    <xf numFmtId="0" fontId="38" fillId="24" borderId="0" xfId="0" applyFont="1" applyFill="1" applyBorder="1">
      <alignment vertical="center" wrapText="1"/>
    </xf>
    <xf numFmtId="0" fontId="39" fillId="25" borderId="16" xfId="0" applyFont="1" applyFill="1" applyBorder="1" applyAlignment="1">
      <alignment horizontal="center" vertical="top" wrapText="1"/>
    </xf>
    <xf numFmtId="0" fontId="39" fillId="25" borderId="17" xfId="0" applyFont="1" applyFill="1" applyBorder="1" applyAlignment="1">
      <alignment horizontal="right" vertical="top" wrapText="1"/>
    </xf>
    <xf numFmtId="0" fontId="39" fillId="25" borderId="37" xfId="0" applyFont="1" applyFill="1" applyBorder="1" applyAlignment="1">
      <alignment horizontal="center" vertical="center" wrapText="1"/>
    </xf>
    <xf numFmtId="0" fontId="51" fillId="25" borderId="17" xfId="0" applyFont="1" applyFill="1" applyBorder="1" applyAlignment="1">
      <alignment horizontal="center" vertical="center" wrapText="1"/>
    </xf>
    <xf numFmtId="164" fontId="39" fillId="25" borderId="18" xfId="715" applyNumberFormat="1" applyFont="1" applyFill="1" applyBorder="1" applyAlignment="1">
      <alignment horizontal="center" vertical="center" wrapText="1"/>
    </xf>
    <xf numFmtId="0" fontId="40" fillId="25" borderId="16" xfId="1147" applyFont="1" applyFill="1" applyBorder="1" applyAlignment="1">
      <alignment horizontal="center" vertical="center" wrapText="1"/>
    </xf>
    <xf numFmtId="0" fontId="40" fillId="25" borderId="17" xfId="1147" applyFont="1" applyFill="1" applyBorder="1" applyAlignment="1">
      <alignment vertical="center" wrapText="1"/>
    </xf>
    <xf numFmtId="0" fontId="38" fillId="25" borderId="37" xfId="1147" applyFont="1" applyFill="1" applyBorder="1" applyAlignment="1">
      <alignment horizontal="center" vertical="center" wrapText="1"/>
    </xf>
    <xf numFmtId="0" fontId="52" fillId="25" borderId="17" xfId="1147" applyFont="1" applyFill="1" applyBorder="1" applyAlignment="1">
      <alignment horizontal="center" vertical="center" wrapText="1"/>
    </xf>
    <xf numFmtId="164" fontId="38" fillId="25" borderId="18" xfId="1147" applyNumberFormat="1" applyFont="1" applyFill="1" applyBorder="1" applyAlignment="1">
      <alignment horizontal="center" vertical="center" wrapText="1"/>
    </xf>
    <xf numFmtId="0" fontId="38" fillId="25" borderId="17" xfId="0" applyFont="1" applyFill="1" applyBorder="1" applyAlignment="1">
      <alignment vertical="top" wrapText="1"/>
    </xf>
    <xf numFmtId="0" fontId="38" fillId="25" borderId="37" xfId="0" applyFont="1" applyFill="1" applyBorder="1" applyAlignment="1">
      <alignment horizontal="center" vertical="top" wrapText="1"/>
    </xf>
    <xf numFmtId="3" fontId="38" fillId="25" borderId="17" xfId="0" applyNumberFormat="1" applyFont="1" applyFill="1" applyBorder="1" applyAlignment="1">
      <alignment horizontal="center" vertical="top" wrapText="1"/>
    </xf>
    <xf numFmtId="164" fontId="38" fillId="25" borderId="18" xfId="0" applyNumberFormat="1" applyFont="1" applyFill="1" applyBorder="1" applyAlignment="1">
      <alignment horizontal="center" vertical="center" wrapText="1"/>
    </xf>
    <xf numFmtId="0" fontId="38" fillId="25" borderId="17" xfId="1147" applyFont="1" applyFill="1" applyBorder="1" applyAlignment="1">
      <alignment vertical="center" wrapText="1"/>
    </xf>
    <xf numFmtId="0" fontId="38" fillId="25" borderId="17" xfId="1147" applyFont="1" applyFill="1" applyBorder="1" applyAlignment="1">
      <alignment horizontal="left" vertical="center" wrapText="1"/>
    </xf>
    <xf numFmtId="0" fontId="38" fillId="25" borderId="17" xfId="1147" applyFont="1" applyFill="1" applyBorder="1" applyAlignment="1">
      <alignment horizontal="center" vertical="center" wrapText="1"/>
    </xf>
    <xf numFmtId="0" fontId="38" fillId="25" borderId="17" xfId="1147" applyFont="1" applyFill="1" applyBorder="1" applyAlignment="1">
      <alignment horizontal="left" vertical="top" wrapText="1"/>
    </xf>
    <xf numFmtId="0" fontId="39" fillId="25" borderId="16" xfId="1147" applyFont="1" applyFill="1" applyBorder="1" applyAlignment="1">
      <alignment horizontal="center" vertical="center" wrapText="1"/>
    </xf>
    <xf numFmtId="0" fontId="39" fillId="25" borderId="17" xfId="1147" applyFont="1" applyFill="1" applyBorder="1" applyAlignment="1">
      <alignment horizontal="right" vertical="center" wrapText="1"/>
    </xf>
    <xf numFmtId="0" fontId="39" fillId="25" borderId="41" xfId="1147" applyFont="1" applyFill="1" applyBorder="1" applyAlignment="1">
      <alignment horizontal="center" vertical="center" wrapText="1"/>
    </xf>
    <xf numFmtId="0" fontId="51" fillId="25" borderId="19" xfId="1147" applyFont="1" applyFill="1" applyBorder="1" applyAlignment="1">
      <alignment horizontal="center" vertical="center" wrapText="1"/>
    </xf>
    <xf numFmtId="164" fontId="39" fillId="25" borderId="18" xfId="1147" applyNumberFormat="1" applyFont="1" applyFill="1" applyBorder="1" applyAlignment="1">
      <alignment horizontal="center" vertical="center" wrapText="1"/>
    </xf>
    <xf numFmtId="0" fontId="38" fillId="25" borderId="0" xfId="0" applyFont="1" applyFill="1" applyBorder="1">
      <alignment vertical="center" wrapText="1"/>
    </xf>
    <xf numFmtId="0" fontId="40" fillId="25" borderId="16" xfId="0" applyFont="1" applyFill="1" applyBorder="1" applyAlignment="1">
      <alignment horizontal="center" vertical="top" wrapText="1"/>
    </xf>
    <xf numFmtId="0" fontId="41" fillId="25" borderId="17" xfId="0" applyFont="1" applyFill="1" applyBorder="1" applyAlignment="1">
      <alignment vertical="top" wrapText="1"/>
    </xf>
    <xf numFmtId="0" fontId="52" fillId="25" borderId="17" xfId="0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top" wrapText="1"/>
    </xf>
    <xf numFmtId="0" fontId="38" fillId="24" borderId="0" xfId="1147" applyFont="1" applyFill="1" applyBorder="1" applyAlignment="1">
      <alignment vertical="center" wrapText="1"/>
    </xf>
    <xf numFmtId="0" fontId="38" fillId="24" borderId="0" xfId="1147" applyFont="1" applyFill="1" applyBorder="1" applyAlignment="1">
      <alignment horizontal="left" vertical="center" wrapText="1"/>
    </xf>
    <xf numFmtId="0" fontId="39" fillId="24" borderId="0" xfId="0" applyFont="1" applyFill="1" applyBorder="1">
      <alignment vertical="center" wrapText="1"/>
    </xf>
    <xf numFmtId="0" fontId="40" fillId="25" borderId="17" xfId="0" applyFont="1" applyFill="1" applyBorder="1" applyAlignment="1">
      <alignment vertical="top" wrapText="1"/>
    </xf>
    <xf numFmtId="0" fontId="39" fillId="25" borderId="19" xfId="0" applyFont="1" applyFill="1" applyBorder="1" applyAlignment="1">
      <alignment horizontal="center" vertical="center" wrapText="1"/>
    </xf>
    <xf numFmtId="0" fontId="51" fillId="25" borderId="19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top" wrapText="1"/>
    </xf>
    <xf numFmtId="3" fontId="46" fillId="0" borderId="17" xfId="0" applyNumberFormat="1" applyFont="1" applyFill="1" applyBorder="1" applyAlignment="1">
      <alignment horizontal="center" vertical="top" wrapText="1"/>
    </xf>
    <xf numFmtId="164" fontId="43" fillId="0" borderId="18" xfId="0" applyNumberFormat="1" applyFont="1" applyFill="1" applyBorder="1" applyAlignment="1">
      <alignment horizontal="center" vertical="top" wrapText="1"/>
    </xf>
    <xf numFmtId="0" fontId="54" fillId="0" borderId="0" xfId="0" applyFont="1" applyFill="1" applyBorder="1" applyAlignment="1">
      <alignment wrapText="1"/>
    </xf>
    <xf numFmtId="0" fontId="38" fillId="0" borderId="17" xfId="0" applyFont="1" applyFill="1" applyBorder="1" applyAlignment="1">
      <alignment wrapText="1"/>
    </xf>
    <xf numFmtId="0" fontId="38" fillId="0" borderId="17" xfId="0" applyFont="1" applyFill="1" applyBorder="1" applyAlignment="1">
      <alignment horizontal="center" vertical="top" wrapText="1"/>
    </xf>
    <xf numFmtId="3" fontId="38" fillId="0" borderId="17" xfId="0" applyNumberFormat="1" applyFont="1" applyFill="1" applyBorder="1" applyAlignment="1">
      <alignment horizontal="center" vertical="top" wrapText="1"/>
    </xf>
    <xf numFmtId="0" fontId="46" fillId="0" borderId="0" xfId="0" applyFont="1" applyFill="1" applyBorder="1" applyAlignment="1">
      <alignment horizontal="left" vertical="top" wrapText="1"/>
    </xf>
    <xf numFmtId="0" fontId="46" fillId="0" borderId="16" xfId="0" applyFont="1" applyFill="1" applyBorder="1" applyAlignment="1">
      <alignment horizontal="center" vertical="top" wrapText="1"/>
    </xf>
    <xf numFmtId="0" fontId="55" fillId="0" borderId="16" xfId="0" applyNumberFormat="1" applyFont="1" applyFill="1" applyBorder="1" applyAlignment="1">
      <alignment horizontal="center" vertical="top"/>
    </xf>
    <xf numFmtId="0" fontId="39" fillId="0" borderId="17" xfId="0" applyFont="1" applyFill="1" applyBorder="1" applyAlignment="1">
      <alignment horizontal="left" wrapText="1"/>
    </xf>
    <xf numFmtId="0" fontId="46" fillId="0" borderId="40" xfId="849" applyFont="1" applyFill="1" applyBorder="1" applyAlignment="1">
      <alignment horizontal="center" vertical="top" wrapText="1"/>
    </xf>
    <xf numFmtId="0" fontId="43" fillId="0" borderId="39" xfId="849" applyFont="1" applyFill="1" applyBorder="1" applyAlignment="1">
      <alignment horizontal="left" wrapText="1"/>
    </xf>
    <xf numFmtId="0" fontId="46" fillId="0" borderId="39" xfId="849" applyFont="1" applyFill="1" applyBorder="1" applyAlignment="1">
      <alignment horizontal="left" vertical="top" wrapText="1"/>
    </xf>
    <xf numFmtId="1" fontId="43" fillId="0" borderId="39" xfId="849" applyNumberFormat="1" applyFont="1" applyFill="1" applyBorder="1" applyAlignment="1">
      <alignment horizontal="center" vertical="top" wrapText="1"/>
    </xf>
    <xf numFmtId="164" fontId="43" fillId="0" borderId="39" xfId="849" applyNumberFormat="1" applyFont="1" applyFill="1" applyBorder="1" applyAlignment="1">
      <alignment horizontal="center" vertical="top" wrapText="1"/>
    </xf>
    <xf numFmtId="164" fontId="43" fillId="0" borderId="38" xfId="849" applyNumberFormat="1" applyFont="1" applyFill="1" applyBorder="1" applyAlignment="1">
      <alignment horizontal="center" vertical="top" wrapText="1"/>
    </xf>
    <xf numFmtId="0" fontId="43" fillId="0" borderId="10" xfId="849" applyFont="1" applyFill="1" applyBorder="1" applyAlignment="1">
      <alignment horizontal="center" vertical="center" wrapText="1"/>
    </xf>
    <xf numFmtId="0" fontId="43" fillId="0" borderId="11" xfId="849" applyFont="1" applyFill="1" applyBorder="1" applyAlignment="1">
      <alignment horizontal="center" wrapText="1"/>
    </xf>
    <xf numFmtId="0" fontId="43" fillId="0" borderId="11" xfId="849" applyFont="1" applyFill="1" applyBorder="1" applyAlignment="1">
      <alignment horizontal="center" vertical="top" wrapText="1"/>
    </xf>
    <xf numFmtId="1" fontId="43" fillId="0" borderId="11" xfId="849" applyNumberFormat="1" applyFont="1" applyFill="1" applyBorder="1" applyAlignment="1">
      <alignment horizontal="center" vertical="top" wrapText="1"/>
    </xf>
    <xf numFmtId="164" fontId="43" fillId="0" borderId="11" xfId="849" applyNumberFormat="1" applyFont="1" applyFill="1" applyBorder="1" applyAlignment="1">
      <alignment horizontal="center" vertical="top" wrapText="1"/>
    </xf>
    <xf numFmtId="164" fontId="43" fillId="0" borderId="12" xfId="849" applyNumberFormat="1" applyFont="1" applyFill="1" applyBorder="1" applyAlignment="1">
      <alignment horizontal="center" vertical="top" wrapText="1"/>
    </xf>
    <xf numFmtId="0" fontId="41" fillId="0" borderId="16" xfId="849" applyFont="1" applyFill="1" applyBorder="1" applyAlignment="1">
      <alignment horizontal="center" vertical="top" wrapText="1"/>
    </xf>
    <xf numFmtId="0" fontId="49" fillId="0" borderId="17" xfId="849" applyFont="1" applyFill="1" applyBorder="1" applyAlignment="1">
      <alignment wrapText="1"/>
    </xf>
    <xf numFmtId="164" fontId="46" fillId="0" borderId="18" xfId="849" applyNumberFormat="1" applyFont="1" applyFill="1" applyBorder="1" applyAlignment="1">
      <alignment horizontal="center" vertical="top" wrapText="1"/>
    </xf>
    <xf numFmtId="0" fontId="46" fillId="0" borderId="16" xfId="849" applyNumberFormat="1" applyFont="1" applyFill="1" applyBorder="1" applyAlignment="1">
      <alignment horizontal="center" vertical="top"/>
    </xf>
    <xf numFmtId="0" fontId="46" fillId="0" borderId="17" xfId="849" applyFont="1" applyFill="1" applyBorder="1" applyAlignment="1">
      <alignment wrapText="1"/>
    </xf>
    <xf numFmtId="0" fontId="46" fillId="0" borderId="17" xfId="849" applyFont="1" applyFill="1" applyBorder="1" applyAlignment="1">
      <alignment horizontal="center" vertical="top"/>
    </xf>
    <xf numFmtId="3" fontId="46" fillId="0" borderId="17" xfId="849" applyNumberFormat="1" applyFont="1" applyFill="1" applyBorder="1" applyAlignment="1">
      <alignment horizontal="center" vertical="top"/>
    </xf>
    <xf numFmtId="0" fontId="46" fillId="0" borderId="17" xfId="864" applyFont="1" applyBorder="1" applyAlignment="1">
      <alignment horizontal="left" vertical="top" wrapText="1"/>
    </xf>
    <xf numFmtId="0" fontId="46" fillId="0" borderId="17" xfId="864" applyFont="1" applyBorder="1" applyAlignment="1">
      <alignment horizontal="center" vertical="center" wrapText="1"/>
    </xf>
    <xf numFmtId="0" fontId="46" fillId="0" borderId="17" xfId="849" applyFont="1" applyFill="1" applyBorder="1" applyAlignment="1">
      <alignment vertical="top" wrapText="1"/>
    </xf>
    <xf numFmtId="0" fontId="46" fillId="0" borderId="21" xfId="849" applyNumberFormat="1" applyFont="1" applyFill="1" applyBorder="1" applyAlignment="1">
      <alignment horizontal="center" vertical="top"/>
    </xf>
    <xf numFmtId="0" fontId="46" fillId="0" borderId="29" xfId="849" applyFont="1" applyFill="1" applyBorder="1" applyAlignment="1">
      <alignment wrapText="1"/>
    </xf>
    <xf numFmtId="0" fontId="46" fillId="0" borderId="29" xfId="849" applyFont="1" applyFill="1" applyBorder="1" applyAlignment="1">
      <alignment horizontal="center" vertical="top"/>
    </xf>
    <xf numFmtId="3" fontId="46" fillId="0" borderId="29" xfId="849" applyNumberFormat="1" applyFont="1" applyFill="1" applyBorder="1" applyAlignment="1">
      <alignment horizontal="center" vertical="top"/>
    </xf>
    <xf numFmtId="164" fontId="46" fillId="0" borderId="29" xfId="849" applyNumberFormat="1" applyFont="1" applyFill="1" applyBorder="1" applyAlignment="1">
      <alignment horizontal="center" vertical="top" wrapText="1"/>
    </xf>
    <xf numFmtId="164" fontId="46" fillId="0" borderId="22" xfId="849" applyNumberFormat="1" applyFont="1" applyFill="1" applyBorder="1" applyAlignment="1">
      <alignment horizontal="center" vertical="top" wrapText="1"/>
    </xf>
    <xf numFmtId="0" fontId="43" fillId="0" borderId="26" xfId="0" applyFont="1" applyFill="1" applyBorder="1" applyAlignment="1">
      <alignment horizontal="center" vertical="top" wrapText="1"/>
    </xf>
    <xf numFmtId="0" fontId="43" fillId="0" borderId="0" xfId="0" applyFont="1" applyFill="1" applyBorder="1" applyAlignment="1">
      <alignment vertical="top" wrapText="1"/>
    </xf>
    <xf numFmtId="0" fontId="43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164" fontId="43" fillId="0" borderId="18" xfId="715" applyNumberFormat="1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43" fillId="0" borderId="26" xfId="849" applyFont="1" applyFill="1" applyBorder="1" applyAlignment="1">
      <alignment horizontal="center" vertical="center" wrapText="1"/>
    </xf>
    <xf numFmtId="0" fontId="43" fillId="0" borderId="0" xfId="849" applyFont="1" applyFill="1" applyBorder="1" applyAlignment="1">
      <alignment horizontal="left" wrapText="1"/>
    </xf>
    <xf numFmtId="0" fontId="46" fillId="0" borderId="0" xfId="849" applyFont="1" applyFill="1" applyBorder="1" applyAlignment="1">
      <alignment horizontal="center" vertical="top" wrapText="1"/>
    </xf>
    <xf numFmtId="1" fontId="46" fillId="0" borderId="0" xfId="849" applyNumberFormat="1" applyFont="1" applyFill="1" applyBorder="1" applyAlignment="1">
      <alignment horizontal="center" vertical="top" wrapText="1"/>
    </xf>
    <xf numFmtId="164" fontId="46" fillId="0" borderId="33" xfId="849" applyNumberFormat="1" applyFont="1" applyFill="1" applyBorder="1" applyAlignment="1">
      <alignment horizontal="center" vertical="top" wrapText="1"/>
    </xf>
    <xf numFmtId="0" fontId="43" fillId="0" borderId="23" xfId="849" applyFont="1" applyFill="1" applyBorder="1" applyAlignment="1">
      <alignment horizontal="center" vertical="center" wrapText="1"/>
    </xf>
    <xf numFmtId="0" fontId="43" fillId="0" borderId="20" xfId="849" applyFont="1" applyFill="1" applyBorder="1" applyAlignment="1">
      <alignment horizontal="left" wrapText="1"/>
    </xf>
    <xf numFmtId="164" fontId="46" fillId="0" borderId="36" xfId="849" applyNumberFormat="1" applyFont="1" applyFill="1" applyBorder="1" applyAlignment="1">
      <alignment horizontal="center" vertical="top" wrapText="1"/>
    </xf>
    <xf numFmtId="164" fontId="43" fillId="0" borderId="15" xfId="849" applyNumberFormat="1" applyFont="1" applyFill="1" applyBorder="1" applyAlignment="1">
      <alignment horizontal="center" vertical="top" wrapText="1"/>
    </xf>
    <xf numFmtId="0" fontId="46" fillId="0" borderId="26" xfId="849" applyFont="1" applyFill="1" applyBorder="1" applyAlignment="1">
      <alignment horizontal="center" vertical="top" wrapText="1"/>
    </xf>
    <xf numFmtId="0" fontId="43" fillId="0" borderId="0" xfId="849" applyFont="1" applyFill="1" applyBorder="1" applyAlignment="1">
      <alignment horizontal="right"/>
    </xf>
    <xf numFmtId="0" fontId="43" fillId="0" borderId="0" xfId="849" applyFont="1" applyFill="1" applyBorder="1" applyAlignment="1">
      <alignment horizontal="center" vertical="top" wrapText="1"/>
    </xf>
    <xf numFmtId="0" fontId="46" fillId="0" borderId="0" xfId="849" applyFont="1" applyFill="1" applyBorder="1" applyAlignment="1">
      <alignment horizontal="right" wrapText="1"/>
    </xf>
    <xf numFmtId="1" fontId="46" fillId="0" borderId="0" xfId="849" applyNumberFormat="1" applyFont="1" applyFill="1" applyBorder="1" applyAlignment="1">
      <alignment horizontal="left" vertical="top" wrapText="1"/>
    </xf>
    <xf numFmtId="164" fontId="43" fillId="0" borderId="33" xfId="849" applyNumberFormat="1" applyFont="1" applyFill="1" applyBorder="1" applyAlignment="1">
      <alignment horizontal="center" vertical="top" wrapText="1"/>
    </xf>
    <xf numFmtId="0" fontId="46" fillId="0" borderId="27" xfId="849" applyFont="1" applyFill="1" applyBorder="1" applyAlignment="1">
      <alignment horizontal="center" vertical="top" wrapText="1"/>
    </xf>
    <xf numFmtId="0" fontId="43" fillId="0" borderId="28" xfId="849" applyFont="1" applyFill="1" applyBorder="1" applyAlignment="1">
      <alignment horizontal="right"/>
    </xf>
    <xf numFmtId="0" fontId="43" fillId="0" borderId="28" xfId="849" applyFont="1" applyFill="1" applyBorder="1" applyAlignment="1">
      <alignment horizontal="center" vertical="top" wrapText="1"/>
    </xf>
    <xf numFmtId="1" fontId="46" fillId="0" borderId="28" xfId="849" applyNumberFormat="1" applyFont="1" applyFill="1" applyBorder="1" applyAlignment="1">
      <alignment horizontal="left" vertical="top" wrapText="1"/>
    </xf>
    <xf numFmtId="164" fontId="43" fillId="0" borderId="34" xfId="849" applyNumberFormat="1" applyFont="1" applyFill="1" applyBorder="1" applyAlignment="1">
      <alignment horizontal="center" vertical="top" wrapText="1"/>
    </xf>
    <xf numFmtId="164" fontId="38" fillId="0" borderId="0" xfId="715" applyNumberFormat="1" applyFont="1" applyFill="1" applyBorder="1" applyAlignment="1">
      <alignment horizontal="center" vertical="center" wrapText="1"/>
    </xf>
    <xf numFmtId="0" fontId="39" fillId="0" borderId="39" xfId="849" applyFont="1" applyFill="1" applyBorder="1" applyAlignment="1">
      <alignment horizontal="center" wrapText="1"/>
    </xf>
    <xf numFmtId="0" fontId="39" fillId="0" borderId="30" xfId="0" applyFont="1" applyFill="1" applyBorder="1" applyAlignment="1">
      <alignment horizontal="center" vertical="center" wrapText="1"/>
    </xf>
    <xf numFmtId="0" fontId="39" fillId="0" borderId="31" xfId="0" applyFont="1" applyFill="1" applyBorder="1" applyAlignment="1">
      <alignment horizontal="center" vertical="center" wrapText="1"/>
    </xf>
    <xf numFmtId="0" fontId="39" fillId="0" borderId="32" xfId="0" applyFont="1" applyFill="1" applyBorder="1" applyAlignment="1">
      <alignment horizontal="center" vertical="center" wrapText="1"/>
    </xf>
    <xf numFmtId="0" fontId="43" fillId="0" borderId="30" xfId="849" applyFont="1" applyFill="1" applyBorder="1" applyAlignment="1">
      <alignment horizontal="center" vertical="center" wrapText="1"/>
    </xf>
    <xf numFmtId="0" fontId="43" fillId="0" borderId="31" xfId="849" applyFont="1" applyFill="1" applyBorder="1" applyAlignment="1">
      <alignment horizontal="center" vertical="center" wrapText="1"/>
    </xf>
    <xf numFmtId="0" fontId="43" fillId="0" borderId="32" xfId="849" applyFont="1" applyFill="1" applyBorder="1" applyAlignment="1">
      <alignment horizontal="center" vertical="center" wrapText="1"/>
    </xf>
    <xf numFmtId="164" fontId="46" fillId="0" borderId="0" xfId="849" applyNumberFormat="1" applyFont="1" applyFill="1" applyBorder="1" applyAlignment="1">
      <alignment horizontal="center" vertical="top" wrapText="1"/>
    </xf>
    <xf numFmtId="164" fontId="46" fillId="0" borderId="33" xfId="849" applyNumberFormat="1" applyFont="1" applyFill="1" applyBorder="1" applyAlignment="1">
      <alignment horizontal="center" vertical="top" wrapText="1"/>
    </xf>
    <xf numFmtId="164" fontId="46" fillId="0" borderId="17" xfId="849" applyNumberFormat="1" applyFont="1" applyFill="1" applyBorder="1" applyAlignment="1" applyProtection="1">
      <alignment horizontal="center" vertical="top" wrapText="1"/>
      <protection locked="0"/>
    </xf>
    <xf numFmtId="164" fontId="46" fillId="0" borderId="19" xfId="849" applyNumberFormat="1" applyFont="1" applyFill="1" applyBorder="1" applyAlignment="1" applyProtection="1">
      <alignment horizontal="center" vertical="top" wrapText="1"/>
      <protection locked="0"/>
    </xf>
    <xf numFmtId="164" fontId="49" fillId="0" borderId="17" xfId="849" applyNumberFormat="1" applyFont="1" applyFill="1" applyBorder="1" applyAlignment="1" applyProtection="1">
      <alignment horizontal="center" vertical="top"/>
      <protection locked="0"/>
    </xf>
    <xf numFmtId="164" fontId="46" fillId="0" borderId="17" xfId="864" applyNumberFormat="1" applyFont="1" applyBorder="1" applyAlignment="1" applyProtection="1">
      <alignment horizontal="center" vertical="center" wrapText="1"/>
      <protection locked="0"/>
    </xf>
    <xf numFmtId="164" fontId="46" fillId="0" borderId="37" xfId="849" applyNumberFormat="1" applyFont="1" applyFill="1" applyBorder="1" applyAlignment="1" applyProtection="1">
      <alignment horizontal="center" vertical="top"/>
      <protection locked="0"/>
    </xf>
    <xf numFmtId="164" fontId="38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38" fillId="0" borderId="17" xfId="715" applyNumberFormat="1" applyFont="1" applyFill="1" applyBorder="1" applyAlignment="1" applyProtection="1">
      <alignment horizontal="center" vertical="center" wrapText="1"/>
      <protection locked="0"/>
    </xf>
    <xf numFmtId="164" fontId="38" fillId="0" borderId="17" xfId="850" applyNumberFormat="1" applyFont="1" applyFill="1" applyBorder="1" applyAlignment="1" applyProtection="1">
      <alignment horizontal="center" vertical="center" wrapText="1"/>
      <protection locked="0"/>
    </xf>
    <xf numFmtId="164" fontId="39" fillId="0" borderId="19" xfId="715" applyNumberFormat="1" applyFont="1" applyFill="1" applyBorder="1" applyAlignment="1" applyProtection="1">
      <alignment horizontal="center" vertical="center" wrapText="1"/>
      <protection locked="0"/>
    </xf>
    <xf numFmtId="164" fontId="38" fillId="25" borderId="17" xfId="715" applyNumberFormat="1" applyFont="1" applyFill="1" applyBorder="1" applyAlignment="1" applyProtection="1">
      <alignment horizontal="center" vertical="center" wrapText="1"/>
      <protection locked="0"/>
    </xf>
    <xf numFmtId="164" fontId="39" fillId="0" borderId="17" xfId="715" applyNumberFormat="1" applyFont="1" applyFill="1" applyBorder="1" applyAlignment="1" applyProtection="1">
      <alignment horizontal="center" vertical="center" wrapText="1"/>
      <protection locked="0"/>
    </xf>
    <xf numFmtId="164" fontId="45" fillId="0" borderId="17" xfId="715" applyNumberFormat="1" applyFont="1" applyFill="1" applyBorder="1" applyAlignment="1" applyProtection="1">
      <alignment horizontal="center" vertical="center"/>
      <protection locked="0"/>
    </xf>
    <xf numFmtId="164" fontId="38" fillId="0" borderId="17" xfId="849" applyNumberFormat="1" applyFont="1" applyFill="1" applyBorder="1" applyAlignment="1" applyProtection="1">
      <alignment horizontal="center" vertical="center" wrapText="1"/>
      <protection locked="0"/>
    </xf>
    <xf numFmtId="164" fontId="38" fillId="0" borderId="17" xfId="881" applyNumberFormat="1" applyFont="1" applyFill="1" applyBorder="1" applyAlignment="1" applyProtection="1">
      <alignment horizontal="center" vertical="center" wrapText="1"/>
      <protection locked="0"/>
    </xf>
    <xf numFmtId="164" fontId="46" fillId="0" borderId="19" xfId="715" applyNumberFormat="1" applyFont="1" applyFill="1" applyBorder="1" applyAlignment="1" applyProtection="1">
      <alignment horizontal="center" vertical="center" wrapText="1"/>
      <protection locked="0"/>
    </xf>
    <xf numFmtId="164" fontId="38" fillId="0" borderId="17" xfId="864" applyNumberFormat="1" applyFont="1" applyBorder="1" applyAlignment="1" applyProtection="1">
      <alignment horizontal="center" vertical="center" wrapText="1"/>
      <protection locked="0"/>
    </xf>
    <xf numFmtId="164" fontId="38" fillId="0" borderId="17" xfId="864" applyNumberFormat="1" applyFont="1" applyFill="1" applyBorder="1" applyAlignment="1" applyProtection="1">
      <alignment horizontal="center" vertical="center" wrapText="1"/>
      <protection locked="0"/>
    </xf>
    <xf numFmtId="164" fontId="46" fillId="0" borderId="17" xfId="715" applyNumberFormat="1" applyFont="1" applyFill="1" applyBorder="1" applyAlignment="1" applyProtection="1">
      <alignment horizontal="center" vertical="center" wrapText="1"/>
      <protection locked="0"/>
    </xf>
    <xf numFmtId="164" fontId="46" fillId="0" borderId="20" xfId="715" applyNumberFormat="1" applyFont="1" applyFill="1" applyBorder="1" applyAlignment="1" applyProtection="1">
      <alignment horizontal="center" vertical="center" wrapText="1"/>
      <protection locked="0"/>
    </xf>
    <xf numFmtId="164" fontId="46" fillId="0" borderId="28" xfId="715" applyNumberFormat="1" applyFont="1" applyFill="1" applyBorder="1" applyAlignment="1" applyProtection="1">
      <alignment horizontal="center" vertical="center" wrapText="1"/>
      <protection locked="0"/>
    </xf>
    <xf numFmtId="164" fontId="39" fillId="0" borderId="11" xfId="715" applyNumberFormat="1" applyFont="1" applyFill="1" applyBorder="1" applyAlignment="1" applyProtection="1">
      <alignment horizontal="center" vertical="center" wrapText="1"/>
      <protection locked="0"/>
    </xf>
    <xf numFmtId="164" fontId="39" fillId="25" borderId="17" xfId="715" applyNumberFormat="1" applyFont="1" applyFill="1" applyBorder="1" applyAlignment="1" applyProtection="1">
      <alignment horizontal="center" vertical="center" wrapText="1"/>
      <protection locked="0"/>
    </xf>
    <xf numFmtId="164" fontId="38" fillId="25" borderId="17" xfId="0" applyNumberFormat="1" applyFont="1" applyFill="1" applyBorder="1" applyAlignment="1" applyProtection="1">
      <alignment horizontal="center" vertical="top" wrapText="1"/>
      <protection locked="0"/>
    </xf>
    <xf numFmtId="164" fontId="38" fillId="25" borderId="17" xfId="1147" applyNumberFormat="1" applyFont="1" applyFill="1" applyBorder="1" applyAlignment="1" applyProtection="1">
      <alignment horizontal="center" vertical="center" wrapText="1"/>
      <protection locked="0"/>
    </xf>
    <xf numFmtId="164" fontId="39" fillId="25" borderId="19" xfId="715" applyNumberFormat="1" applyFont="1" applyFill="1" applyBorder="1" applyAlignment="1" applyProtection="1">
      <alignment horizontal="center" vertical="center" wrapText="1"/>
      <protection locked="0"/>
    </xf>
    <xf numFmtId="164" fontId="39" fillId="25" borderId="19" xfId="1147" applyNumberFormat="1" applyFont="1" applyFill="1" applyBorder="1" applyAlignment="1" applyProtection="1">
      <alignment horizontal="center" vertical="center" wrapText="1"/>
      <protection locked="0"/>
    </xf>
    <xf numFmtId="164" fontId="46" fillId="0" borderId="17" xfId="0" applyNumberFormat="1" applyFont="1" applyFill="1" applyBorder="1" applyAlignment="1" applyProtection="1">
      <alignment horizontal="center" vertical="top" wrapText="1"/>
      <protection locked="0"/>
    </xf>
    <xf numFmtId="164" fontId="45" fillId="0" borderId="17" xfId="0" applyNumberFormat="1" applyFont="1" applyFill="1" applyBorder="1" applyAlignment="1" applyProtection="1">
      <alignment horizontal="center" vertical="top" wrapText="1"/>
      <protection locked="0"/>
    </xf>
  </cellXfs>
  <cellStyles count="1148">
    <cellStyle name="20 % - Accent1 10" xfId="1"/>
    <cellStyle name="20 % - Accent1 10 2" xfId="2"/>
    <cellStyle name="20 % - Accent1 11" xfId="3"/>
    <cellStyle name="20 % - Accent1 11 2" xfId="4"/>
    <cellStyle name="20 % - Accent1 12" xfId="5"/>
    <cellStyle name="20 % - Accent1 12 2" xfId="6"/>
    <cellStyle name="20 % - Accent1 13" xfId="7"/>
    <cellStyle name="20 % - Accent1 14" xfId="8"/>
    <cellStyle name="20 % - Accent1 15" xfId="9"/>
    <cellStyle name="20 % - Accent1 2" xfId="10"/>
    <cellStyle name="20 % - Accent1 2 2" xfId="11"/>
    <cellStyle name="20 % - Accent1 3" xfId="12"/>
    <cellStyle name="20 % - Accent1 3 2" xfId="13"/>
    <cellStyle name="20 % - Accent1 4" xfId="14"/>
    <cellStyle name="20 % - Accent1 4 2" xfId="15"/>
    <cellStyle name="20 % - Accent1 5" xfId="16"/>
    <cellStyle name="20 % - Accent1 5 2" xfId="17"/>
    <cellStyle name="20 % - Accent1 6" xfId="18"/>
    <cellStyle name="20 % - Accent1 6 2" xfId="19"/>
    <cellStyle name="20 % - Accent1 7" xfId="20"/>
    <cellStyle name="20 % - Accent1 7 2" xfId="21"/>
    <cellStyle name="20 % - Accent1 8" xfId="22"/>
    <cellStyle name="20 % - Accent1 8 2" xfId="23"/>
    <cellStyle name="20 % - Accent1 9" xfId="24"/>
    <cellStyle name="20 % - Accent1 9 2" xfId="25"/>
    <cellStyle name="20 % - Accent2 10" xfId="26"/>
    <cellStyle name="20 % - Accent2 10 2" xfId="27"/>
    <cellStyle name="20 % - Accent2 11" xfId="28"/>
    <cellStyle name="20 % - Accent2 11 2" xfId="29"/>
    <cellStyle name="20 % - Accent2 12" xfId="30"/>
    <cellStyle name="20 % - Accent2 12 2" xfId="31"/>
    <cellStyle name="20 % - Accent2 13" xfId="32"/>
    <cellStyle name="20 % - Accent2 14" xfId="33"/>
    <cellStyle name="20 % - Accent2 15" xfId="34"/>
    <cellStyle name="20 % - Accent2 2" xfId="35"/>
    <cellStyle name="20 % - Accent2 2 2" xfId="36"/>
    <cellStyle name="20 % - Accent2 3" xfId="37"/>
    <cellStyle name="20 % - Accent2 3 2" xfId="38"/>
    <cellStyle name="20 % - Accent2 4" xfId="39"/>
    <cellStyle name="20 % - Accent2 4 2" xfId="40"/>
    <cellStyle name="20 % - Accent2 5" xfId="41"/>
    <cellStyle name="20 % - Accent2 5 2" xfId="42"/>
    <cellStyle name="20 % - Accent2 6" xfId="43"/>
    <cellStyle name="20 % - Accent2 6 2" xfId="44"/>
    <cellStyle name="20 % - Accent2 7" xfId="45"/>
    <cellStyle name="20 % - Accent2 7 2" xfId="46"/>
    <cellStyle name="20 % - Accent2 8" xfId="47"/>
    <cellStyle name="20 % - Accent2 8 2" xfId="48"/>
    <cellStyle name="20 % - Accent2 9" xfId="49"/>
    <cellStyle name="20 % - Accent2 9 2" xfId="50"/>
    <cellStyle name="20 % - Accent3 10" xfId="51"/>
    <cellStyle name="20 % - Accent3 10 2" xfId="52"/>
    <cellStyle name="20 % - Accent3 11" xfId="53"/>
    <cellStyle name="20 % - Accent3 11 2" xfId="54"/>
    <cellStyle name="20 % - Accent3 12" xfId="55"/>
    <cellStyle name="20 % - Accent3 12 2" xfId="56"/>
    <cellStyle name="20 % - Accent3 13" xfId="57"/>
    <cellStyle name="20 % - Accent3 14" xfId="58"/>
    <cellStyle name="20 % - Accent3 15" xfId="59"/>
    <cellStyle name="20 % - Accent3 2" xfId="60"/>
    <cellStyle name="20 % - Accent3 2 2" xfId="61"/>
    <cellStyle name="20 % - Accent3 3" xfId="62"/>
    <cellStyle name="20 % - Accent3 3 2" xfId="63"/>
    <cellStyle name="20 % - Accent3 4" xfId="64"/>
    <cellStyle name="20 % - Accent3 4 2" xfId="65"/>
    <cellStyle name="20 % - Accent3 5" xfId="66"/>
    <cellStyle name="20 % - Accent3 5 2" xfId="67"/>
    <cellStyle name="20 % - Accent3 6" xfId="68"/>
    <cellStyle name="20 % - Accent3 6 2" xfId="69"/>
    <cellStyle name="20 % - Accent3 7" xfId="70"/>
    <cellStyle name="20 % - Accent3 7 2" xfId="71"/>
    <cellStyle name="20 % - Accent3 8" xfId="72"/>
    <cellStyle name="20 % - Accent3 8 2" xfId="73"/>
    <cellStyle name="20 % - Accent3 9" xfId="74"/>
    <cellStyle name="20 % - Accent3 9 2" xfId="75"/>
    <cellStyle name="20 % - Accent4 10" xfId="76"/>
    <cellStyle name="20 % - Accent4 10 2" xfId="77"/>
    <cellStyle name="20 % - Accent4 11" xfId="78"/>
    <cellStyle name="20 % - Accent4 11 2" xfId="79"/>
    <cellStyle name="20 % - Accent4 12" xfId="80"/>
    <cellStyle name="20 % - Accent4 12 2" xfId="81"/>
    <cellStyle name="20 % - Accent4 13" xfId="82"/>
    <cellStyle name="20 % - Accent4 14" xfId="83"/>
    <cellStyle name="20 % - Accent4 15" xfId="84"/>
    <cellStyle name="20 % - Accent4 2" xfId="85"/>
    <cellStyle name="20 % - Accent4 2 2" xfId="86"/>
    <cellStyle name="20 % - Accent4 3" xfId="87"/>
    <cellStyle name="20 % - Accent4 3 2" xfId="88"/>
    <cellStyle name="20 % - Accent4 4" xfId="89"/>
    <cellStyle name="20 % - Accent4 4 2" xfId="90"/>
    <cellStyle name="20 % - Accent4 5" xfId="91"/>
    <cellStyle name="20 % - Accent4 5 2" xfId="92"/>
    <cellStyle name="20 % - Accent4 6" xfId="93"/>
    <cellStyle name="20 % - Accent4 6 2" xfId="94"/>
    <cellStyle name="20 % - Accent4 7" xfId="95"/>
    <cellStyle name="20 % - Accent4 7 2" xfId="96"/>
    <cellStyle name="20 % - Accent4 8" xfId="97"/>
    <cellStyle name="20 % - Accent4 8 2" xfId="98"/>
    <cellStyle name="20 % - Accent4 9" xfId="99"/>
    <cellStyle name="20 % - Accent4 9 2" xfId="100"/>
    <cellStyle name="20 % - Accent5 10" xfId="101"/>
    <cellStyle name="20 % - Accent5 10 2" xfId="102"/>
    <cellStyle name="20 % - Accent5 11" xfId="103"/>
    <cellStyle name="20 % - Accent5 11 2" xfId="104"/>
    <cellStyle name="20 % - Accent5 12" xfId="105"/>
    <cellStyle name="20 % - Accent5 12 2" xfId="106"/>
    <cellStyle name="20 % - Accent5 13" xfId="107"/>
    <cellStyle name="20 % - Accent5 14" xfId="108"/>
    <cellStyle name="20 % - Accent5 15" xfId="109"/>
    <cellStyle name="20 % - Accent5 2" xfId="110"/>
    <cellStyle name="20 % - Accent5 2 2" xfId="111"/>
    <cellStyle name="20 % - Accent5 3" xfId="112"/>
    <cellStyle name="20 % - Accent5 3 2" xfId="113"/>
    <cellStyle name="20 % - Accent5 4" xfId="114"/>
    <cellStyle name="20 % - Accent5 4 2" xfId="115"/>
    <cellStyle name="20 % - Accent5 5" xfId="116"/>
    <cellStyle name="20 % - Accent5 5 2" xfId="117"/>
    <cellStyle name="20 % - Accent5 6" xfId="118"/>
    <cellStyle name="20 % - Accent5 6 2" xfId="119"/>
    <cellStyle name="20 % - Accent5 7" xfId="120"/>
    <cellStyle name="20 % - Accent5 7 2" xfId="121"/>
    <cellStyle name="20 % - Accent5 8" xfId="122"/>
    <cellStyle name="20 % - Accent5 8 2" xfId="123"/>
    <cellStyle name="20 % - Accent5 9" xfId="124"/>
    <cellStyle name="20 % - Accent5 9 2" xfId="125"/>
    <cellStyle name="20 % - Accent6 10" xfId="126"/>
    <cellStyle name="20 % - Accent6 10 2" xfId="127"/>
    <cellStyle name="20 % - Accent6 11" xfId="128"/>
    <cellStyle name="20 % - Accent6 11 2" xfId="129"/>
    <cellStyle name="20 % - Accent6 12" xfId="130"/>
    <cellStyle name="20 % - Accent6 12 2" xfId="131"/>
    <cellStyle name="20 % - Accent6 13" xfId="132"/>
    <cellStyle name="20 % - Accent6 14" xfId="133"/>
    <cellStyle name="20 % - Accent6 15" xfId="134"/>
    <cellStyle name="20 % - Accent6 2" xfId="135"/>
    <cellStyle name="20 % - Accent6 2 2" xfId="136"/>
    <cellStyle name="20 % - Accent6 3" xfId="137"/>
    <cellStyle name="20 % - Accent6 3 2" xfId="138"/>
    <cellStyle name="20 % - Accent6 4" xfId="139"/>
    <cellStyle name="20 % - Accent6 4 2" xfId="140"/>
    <cellStyle name="20 % - Accent6 5" xfId="141"/>
    <cellStyle name="20 % - Accent6 5 2" xfId="142"/>
    <cellStyle name="20 % - Accent6 6" xfId="143"/>
    <cellStyle name="20 % - Accent6 6 2" xfId="144"/>
    <cellStyle name="20 % - Accent6 7" xfId="145"/>
    <cellStyle name="20 % - Accent6 7 2" xfId="146"/>
    <cellStyle name="20 % - Accent6 8" xfId="147"/>
    <cellStyle name="20 % - Accent6 8 2" xfId="148"/>
    <cellStyle name="20 % - Accent6 9" xfId="149"/>
    <cellStyle name="20 % - Accent6 9 2" xfId="150"/>
    <cellStyle name="40 % - Accent1 10" xfId="151"/>
    <cellStyle name="40 % - Accent1 10 2" xfId="152"/>
    <cellStyle name="40 % - Accent1 11" xfId="153"/>
    <cellStyle name="40 % - Accent1 11 2" xfId="154"/>
    <cellStyle name="40 % - Accent1 12" xfId="155"/>
    <cellStyle name="40 % - Accent1 12 2" xfId="156"/>
    <cellStyle name="40 % - Accent1 13" xfId="157"/>
    <cellStyle name="40 % - Accent1 14" xfId="158"/>
    <cellStyle name="40 % - Accent1 15" xfId="159"/>
    <cellStyle name="40 % - Accent1 2" xfId="160"/>
    <cellStyle name="40 % - Accent1 2 2" xfId="161"/>
    <cellStyle name="40 % - Accent1 3" xfId="162"/>
    <cellStyle name="40 % - Accent1 3 2" xfId="163"/>
    <cellStyle name="40 % - Accent1 4" xfId="164"/>
    <cellStyle name="40 % - Accent1 4 2" xfId="165"/>
    <cellStyle name="40 % - Accent1 5" xfId="166"/>
    <cellStyle name="40 % - Accent1 5 2" xfId="167"/>
    <cellStyle name="40 % - Accent1 6" xfId="168"/>
    <cellStyle name="40 % - Accent1 6 2" xfId="169"/>
    <cellStyle name="40 % - Accent1 7" xfId="170"/>
    <cellStyle name="40 % - Accent1 7 2" xfId="171"/>
    <cellStyle name="40 % - Accent1 8" xfId="172"/>
    <cellStyle name="40 % - Accent1 8 2" xfId="173"/>
    <cellStyle name="40 % - Accent1 9" xfId="174"/>
    <cellStyle name="40 % - Accent1 9 2" xfId="175"/>
    <cellStyle name="40 % - Accent2 10" xfId="176"/>
    <cellStyle name="40 % - Accent2 10 2" xfId="177"/>
    <cellStyle name="40 % - Accent2 11" xfId="178"/>
    <cellStyle name="40 % - Accent2 11 2" xfId="179"/>
    <cellStyle name="40 % - Accent2 12" xfId="180"/>
    <cellStyle name="40 % - Accent2 12 2" xfId="181"/>
    <cellStyle name="40 % - Accent2 13" xfId="182"/>
    <cellStyle name="40 % - Accent2 14" xfId="183"/>
    <cellStyle name="40 % - Accent2 15" xfId="184"/>
    <cellStyle name="40 % - Accent2 2" xfId="185"/>
    <cellStyle name="40 % - Accent2 2 2" xfId="186"/>
    <cellStyle name="40 % - Accent2 3" xfId="187"/>
    <cellStyle name="40 % - Accent2 3 2" xfId="188"/>
    <cellStyle name="40 % - Accent2 4" xfId="189"/>
    <cellStyle name="40 % - Accent2 4 2" xfId="190"/>
    <cellStyle name="40 % - Accent2 5" xfId="191"/>
    <cellStyle name="40 % - Accent2 5 2" xfId="192"/>
    <cellStyle name="40 % - Accent2 6" xfId="193"/>
    <cellStyle name="40 % - Accent2 6 2" xfId="194"/>
    <cellStyle name="40 % - Accent2 7" xfId="195"/>
    <cellStyle name="40 % - Accent2 7 2" xfId="196"/>
    <cellStyle name="40 % - Accent2 8" xfId="197"/>
    <cellStyle name="40 % - Accent2 8 2" xfId="198"/>
    <cellStyle name="40 % - Accent2 9" xfId="199"/>
    <cellStyle name="40 % - Accent2 9 2" xfId="200"/>
    <cellStyle name="40 % - Accent3 10" xfId="201"/>
    <cellStyle name="40 % - Accent3 10 2" xfId="202"/>
    <cellStyle name="40 % - Accent3 11" xfId="203"/>
    <cellStyle name="40 % - Accent3 11 2" xfId="204"/>
    <cellStyle name="40 % - Accent3 12" xfId="205"/>
    <cellStyle name="40 % - Accent3 12 2" xfId="206"/>
    <cellStyle name="40 % - Accent3 13" xfId="207"/>
    <cellStyle name="40 % - Accent3 14" xfId="208"/>
    <cellStyle name="40 % - Accent3 15" xfId="209"/>
    <cellStyle name="40 % - Accent3 2" xfId="210"/>
    <cellStyle name="40 % - Accent3 2 2" xfId="211"/>
    <cellStyle name="40 % - Accent3 3" xfId="212"/>
    <cellStyle name="40 % - Accent3 3 2" xfId="213"/>
    <cellStyle name="40 % - Accent3 4" xfId="214"/>
    <cellStyle name="40 % - Accent3 4 2" xfId="215"/>
    <cellStyle name="40 % - Accent3 5" xfId="216"/>
    <cellStyle name="40 % - Accent3 5 2" xfId="217"/>
    <cellStyle name="40 % - Accent3 6" xfId="218"/>
    <cellStyle name="40 % - Accent3 6 2" xfId="219"/>
    <cellStyle name="40 % - Accent3 7" xfId="220"/>
    <cellStyle name="40 % - Accent3 7 2" xfId="221"/>
    <cellStyle name="40 % - Accent3 8" xfId="222"/>
    <cellStyle name="40 % - Accent3 8 2" xfId="223"/>
    <cellStyle name="40 % - Accent3 9" xfId="224"/>
    <cellStyle name="40 % - Accent3 9 2" xfId="225"/>
    <cellStyle name="40 % - Accent4 10" xfId="226"/>
    <cellStyle name="40 % - Accent4 10 2" xfId="227"/>
    <cellStyle name="40 % - Accent4 11" xfId="228"/>
    <cellStyle name="40 % - Accent4 11 2" xfId="229"/>
    <cellStyle name="40 % - Accent4 12" xfId="230"/>
    <cellStyle name="40 % - Accent4 12 2" xfId="231"/>
    <cellStyle name="40 % - Accent4 13" xfId="232"/>
    <cellStyle name="40 % - Accent4 14" xfId="233"/>
    <cellStyle name="40 % - Accent4 15" xfId="234"/>
    <cellStyle name="40 % - Accent4 2" xfId="235"/>
    <cellStyle name="40 % - Accent4 2 2" xfId="236"/>
    <cellStyle name="40 % - Accent4 3" xfId="237"/>
    <cellStyle name="40 % - Accent4 3 2" xfId="238"/>
    <cellStyle name="40 % - Accent4 4" xfId="239"/>
    <cellStyle name="40 % - Accent4 4 2" xfId="240"/>
    <cellStyle name="40 % - Accent4 5" xfId="241"/>
    <cellStyle name="40 % - Accent4 5 2" xfId="242"/>
    <cellStyle name="40 % - Accent4 6" xfId="243"/>
    <cellStyle name="40 % - Accent4 6 2" xfId="244"/>
    <cellStyle name="40 % - Accent4 7" xfId="245"/>
    <cellStyle name="40 % - Accent4 7 2" xfId="246"/>
    <cellStyle name="40 % - Accent4 8" xfId="247"/>
    <cellStyle name="40 % - Accent4 8 2" xfId="248"/>
    <cellStyle name="40 % - Accent4 9" xfId="249"/>
    <cellStyle name="40 % - Accent4 9 2" xfId="250"/>
    <cellStyle name="40 % - Accent5 10" xfId="251"/>
    <cellStyle name="40 % - Accent5 10 2" xfId="252"/>
    <cellStyle name="40 % - Accent5 11" xfId="253"/>
    <cellStyle name="40 % - Accent5 11 2" xfId="254"/>
    <cellStyle name="40 % - Accent5 12" xfId="255"/>
    <cellStyle name="40 % - Accent5 12 2" xfId="256"/>
    <cellStyle name="40 % - Accent5 13" xfId="257"/>
    <cellStyle name="40 % - Accent5 14" xfId="258"/>
    <cellStyle name="40 % - Accent5 15" xfId="259"/>
    <cellStyle name="40 % - Accent5 2" xfId="260"/>
    <cellStyle name="40 % - Accent5 2 2" xfId="261"/>
    <cellStyle name="40 % - Accent5 3" xfId="262"/>
    <cellStyle name="40 % - Accent5 3 2" xfId="263"/>
    <cellStyle name="40 % - Accent5 4" xfId="264"/>
    <cellStyle name="40 % - Accent5 4 2" xfId="265"/>
    <cellStyle name="40 % - Accent5 5" xfId="266"/>
    <cellStyle name="40 % - Accent5 5 2" xfId="267"/>
    <cellStyle name="40 % - Accent5 6" xfId="268"/>
    <cellStyle name="40 % - Accent5 6 2" xfId="269"/>
    <cellStyle name="40 % - Accent5 7" xfId="270"/>
    <cellStyle name="40 % - Accent5 7 2" xfId="271"/>
    <cellStyle name="40 % - Accent5 8" xfId="272"/>
    <cellStyle name="40 % - Accent5 8 2" xfId="273"/>
    <cellStyle name="40 % - Accent5 9" xfId="274"/>
    <cellStyle name="40 % - Accent5 9 2" xfId="275"/>
    <cellStyle name="40 % - Accent6 10" xfId="276"/>
    <cellStyle name="40 % - Accent6 10 2" xfId="277"/>
    <cellStyle name="40 % - Accent6 11" xfId="278"/>
    <cellStyle name="40 % - Accent6 11 2" xfId="279"/>
    <cellStyle name="40 % - Accent6 12" xfId="280"/>
    <cellStyle name="40 % - Accent6 12 2" xfId="281"/>
    <cellStyle name="40 % - Accent6 13" xfId="282"/>
    <cellStyle name="40 % - Accent6 14" xfId="283"/>
    <cellStyle name="40 % - Accent6 15" xfId="284"/>
    <cellStyle name="40 % - Accent6 2" xfId="285"/>
    <cellStyle name="40 % - Accent6 2 2" xfId="286"/>
    <cellStyle name="40 % - Accent6 3" xfId="287"/>
    <cellStyle name="40 % - Accent6 3 2" xfId="288"/>
    <cellStyle name="40 % - Accent6 4" xfId="289"/>
    <cellStyle name="40 % - Accent6 4 2" xfId="290"/>
    <cellStyle name="40 % - Accent6 5" xfId="291"/>
    <cellStyle name="40 % - Accent6 5 2" xfId="292"/>
    <cellStyle name="40 % - Accent6 6" xfId="293"/>
    <cellStyle name="40 % - Accent6 6 2" xfId="294"/>
    <cellStyle name="40 % - Accent6 7" xfId="295"/>
    <cellStyle name="40 % - Accent6 7 2" xfId="296"/>
    <cellStyle name="40 % - Accent6 8" xfId="297"/>
    <cellStyle name="40 % - Accent6 8 2" xfId="298"/>
    <cellStyle name="40 % - Accent6 9" xfId="299"/>
    <cellStyle name="40 % - Accent6 9 2" xfId="300"/>
    <cellStyle name="60 % - Accent1 10" xfId="301"/>
    <cellStyle name="60 % - Accent1 10 2" xfId="302"/>
    <cellStyle name="60 % - Accent1 11" xfId="303"/>
    <cellStyle name="60 % - Accent1 11 2" xfId="304"/>
    <cellStyle name="60 % - Accent1 12" xfId="305"/>
    <cellStyle name="60 % - Accent1 12 2" xfId="306"/>
    <cellStyle name="60 % - Accent1 13" xfId="307"/>
    <cellStyle name="60 % - Accent1 14" xfId="308"/>
    <cellStyle name="60 % - Accent1 15" xfId="309"/>
    <cellStyle name="60 % - Accent1 2" xfId="310"/>
    <cellStyle name="60 % - Accent1 2 2" xfId="311"/>
    <cellStyle name="60 % - Accent1 3" xfId="312"/>
    <cellStyle name="60 % - Accent1 3 2" xfId="313"/>
    <cellStyle name="60 % - Accent1 4" xfId="314"/>
    <cellStyle name="60 % - Accent1 4 2" xfId="315"/>
    <cellStyle name="60 % - Accent1 5" xfId="316"/>
    <cellStyle name="60 % - Accent1 5 2" xfId="317"/>
    <cellStyle name="60 % - Accent1 6" xfId="318"/>
    <cellStyle name="60 % - Accent1 6 2" xfId="319"/>
    <cellStyle name="60 % - Accent1 7" xfId="320"/>
    <cellStyle name="60 % - Accent1 7 2" xfId="321"/>
    <cellStyle name="60 % - Accent1 8" xfId="322"/>
    <cellStyle name="60 % - Accent1 8 2" xfId="323"/>
    <cellStyle name="60 % - Accent1 9" xfId="324"/>
    <cellStyle name="60 % - Accent1 9 2" xfId="325"/>
    <cellStyle name="60 % - Accent2 10" xfId="326"/>
    <cellStyle name="60 % - Accent2 10 2" xfId="327"/>
    <cellStyle name="60 % - Accent2 11" xfId="328"/>
    <cellStyle name="60 % - Accent2 11 2" xfId="329"/>
    <cellStyle name="60 % - Accent2 12" xfId="330"/>
    <cellStyle name="60 % - Accent2 12 2" xfId="331"/>
    <cellStyle name="60 % - Accent2 13" xfId="332"/>
    <cellStyle name="60 % - Accent2 14" xfId="333"/>
    <cellStyle name="60 % - Accent2 15" xfId="334"/>
    <cellStyle name="60 % - Accent2 2" xfId="335"/>
    <cellStyle name="60 % - Accent2 2 2" xfId="336"/>
    <cellStyle name="60 % - Accent2 3" xfId="337"/>
    <cellStyle name="60 % - Accent2 3 2" xfId="338"/>
    <cellStyle name="60 % - Accent2 4" xfId="339"/>
    <cellStyle name="60 % - Accent2 4 2" xfId="340"/>
    <cellStyle name="60 % - Accent2 5" xfId="341"/>
    <cellStyle name="60 % - Accent2 5 2" xfId="342"/>
    <cellStyle name="60 % - Accent2 6" xfId="343"/>
    <cellStyle name="60 % - Accent2 6 2" xfId="344"/>
    <cellStyle name="60 % - Accent2 7" xfId="345"/>
    <cellStyle name="60 % - Accent2 7 2" xfId="346"/>
    <cellStyle name="60 % - Accent2 8" xfId="347"/>
    <cellStyle name="60 % - Accent2 8 2" xfId="348"/>
    <cellStyle name="60 % - Accent2 9" xfId="349"/>
    <cellStyle name="60 % - Accent2 9 2" xfId="350"/>
    <cellStyle name="60 % - Accent3 10" xfId="351"/>
    <cellStyle name="60 % - Accent3 10 2" xfId="352"/>
    <cellStyle name="60 % - Accent3 11" xfId="353"/>
    <cellStyle name="60 % - Accent3 11 2" xfId="354"/>
    <cellStyle name="60 % - Accent3 12" xfId="355"/>
    <cellStyle name="60 % - Accent3 12 2" xfId="356"/>
    <cellStyle name="60 % - Accent3 13" xfId="357"/>
    <cellStyle name="60 % - Accent3 14" xfId="358"/>
    <cellStyle name="60 % - Accent3 15" xfId="359"/>
    <cellStyle name="60 % - Accent3 2" xfId="360"/>
    <cellStyle name="60 % - Accent3 2 2" xfId="361"/>
    <cellStyle name="60 % - Accent3 3" xfId="362"/>
    <cellStyle name="60 % - Accent3 3 2" xfId="363"/>
    <cellStyle name="60 % - Accent3 4" xfId="364"/>
    <cellStyle name="60 % - Accent3 4 2" xfId="365"/>
    <cellStyle name="60 % - Accent3 5" xfId="366"/>
    <cellStyle name="60 % - Accent3 5 2" xfId="367"/>
    <cellStyle name="60 % - Accent3 6" xfId="368"/>
    <cellStyle name="60 % - Accent3 6 2" xfId="369"/>
    <cellStyle name="60 % - Accent3 7" xfId="370"/>
    <cellStyle name="60 % - Accent3 7 2" xfId="371"/>
    <cellStyle name="60 % - Accent3 8" xfId="372"/>
    <cellStyle name="60 % - Accent3 8 2" xfId="373"/>
    <cellStyle name="60 % - Accent3 9" xfId="374"/>
    <cellStyle name="60 % - Accent3 9 2" xfId="375"/>
    <cellStyle name="60 % - Accent4 10" xfId="376"/>
    <cellStyle name="60 % - Accent4 10 2" xfId="377"/>
    <cellStyle name="60 % - Accent4 11" xfId="378"/>
    <cellStyle name="60 % - Accent4 11 2" xfId="379"/>
    <cellStyle name="60 % - Accent4 12" xfId="380"/>
    <cellStyle name="60 % - Accent4 12 2" xfId="381"/>
    <cellStyle name="60 % - Accent4 13" xfId="382"/>
    <cellStyle name="60 % - Accent4 14" xfId="383"/>
    <cellStyle name="60 % - Accent4 15" xfId="384"/>
    <cellStyle name="60 % - Accent4 2" xfId="385"/>
    <cellStyle name="60 % - Accent4 2 2" xfId="386"/>
    <cellStyle name="60 % - Accent4 3" xfId="387"/>
    <cellStyle name="60 % - Accent4 3 2" xfId="388"/>
    <cellStyle name="60 % - Accent4 4" xfId="389"/>
    <cellStyle name="60 % - Accent4 4 2" xfId="390"/>
    <cellStyle name="60 % - Accent4 5" xfId="391"/>
    <cellStyle name="60 % - Accent4 5 2" xfId="392"/>
    <cellStyle name="60 % - Accent4 6" xfId="393"/>
    <cellStyle name="60 % - Accent4 6 2" xfId="394"/>
    <cellStyle name="60 % - Accent4 7" xfId="395"/>
    <cellStyle name="60 % - Accent4 7 2" xfId="396"/>
    <cellStyle name="60 % - Accent4 8" xfId="397"/>
    <cellStyle name="60 % - Accent4 8 2" xfId="398"/>
    <cellStyle name="60 % - Accent4 9" xfId="399"/>
    <cellStyle name="60 % - Accent4 9 2" xfId="400"/>
    <cellStyle name="60 % - Accent5 10" xfId="401"/>
    <cellStyle name="60 % - Accent5 10 2" xfId="402"/>
    <cellStyle name="60 % - Accent5 11" xfId="403"/>
    <cellStyle name="60 % - Accent5 11 2" xfId="404"/>
    <cellStyle name="60 % - Accent5 12" xfId="405"/>
    <cellStyle name="60 % - Accent5 12 2" xfId="406"/>
    <cellStyle name="60 % - Accent5 13" xfId="407"/>
    <cellStyle name="60 % - Accent5 14" xfId="408"/>
    <cellStyle name="60 % - Accent5 15" xfId="409"/>
    <cellStyle name="60 % - Accent5 2" xfId="410"/>
    <cellStyle name="60 % - Accent5 2 2" xfId="411"/>
    <cellStyle name="60 % - Accent5 3" xfId="412"/>
    <cellStyle name="60 % - Accent5 3 2" xfId="413"/>
    <cellStyle name="60 % - Accent5 4" xfId="414"/>
    <cellStyle name="60 % - Accent5 4 2" xfId="415"/>
    <cellStyle name="60 % - Accent5 5" xfId="416"/>
    <cellStyle name="60 % - Accent5 5 2" xfId="417"/>
    <cellStyle name="60 % - Accent5 6" xfId="418"/>
    <cellStyle name="60 % - Accent5 6 2" xfId="419"/>
    <cellStyle name="60 % - Accent5 7" xfId="420"/>
    <cellStyle name="60 % - Accent5 7 2" xfId="421"/>
    <cellStyle name="60 % - Accent5 8" xfId="422"/>
    <cellStyle name="60 % - Accent5 8 2" xfId="423"/>
    <cellStyle name="60 % - Accent5 9" xfId="424"/>
    <cellStyle name="60 % - Accent5 9 2" xfId="425"/>
    <cellStyle name="60 % - Accent6 10" xfId="426"/>
    <cellStyle name="60 % - Accent6 10 2" xfId="427"/>
    <cellStyle name="60 % - Accent6 11" xfId="428"/>
    <cellStyle name="60 % - Accent6 11 2" xfId="429"/>
    <cellStyle name="60 % - Accent6 12" xfId="430"/>
    <cellStyle name="60 % - Accent6 12 2" xfId="431"/>
    <cellStyle name="60 % - Accent6 13" xfId="432"/>
    <cellStyle name="60 % - Accent6 14" xfId="433"/>
    <cellStyle name="60 % - Accent6 15" xfId="434"/>
    <cellStyle name="60 % - Accent6 2" xfId="435"/>
    <cellStyle name="60 % - Accent6 2 2" xfId="436"/>
    <cellStyle name="60 % - Accent6 3" xfId="437"/>
    <cellStyle name="60 % - Accent6 3 2" xfId="438"/>
    <cellStyle name="60 % - Accent6 4" xfId="439"/>
    <cellStyle name="60 % - Accent6 4 2" xfId="440"/>
    <cellStyle name="60 % - Accent6 5" xfId="441"/>
    <cellStyle name="60 % - Accent6 5 2" xfId="442"/>
    <cellStyle name="60 % - Accent6 6" xfId="443"/>
    <cellStyle name="60 % - Accent6 6 2" xfId="444"/>
    <cellStyle name="60 % - Accent6 7" xfId="445"/>
    <cellStyle name="60 % - Accent6 7 2" xfId="446"/>
    <cellStyle name="60 % - Accent6 8" xfId="447"/>
    <cellStyle name="60 % - Accent6 8 2" xfId="448"/>
    <cellStyle name="60 % - Accent6 9" xfId="449"/>
    <cellStyle name="60 % - Accent6 9 2" xfId="450"/>
    <cellStyle name="Accent1 10" xfId="451"/>
    <cellStyle name="Accent1 10 2" xfId="452"/>
    <cellStyle name="Accent1 11" xfId="453"/>
    <cellStyle name="Accent1 11 2" xfId="454"/>
    <cellStyle name="Accent1 12" xfId="455"/>
    <cellStyle name="Accent1 12 2" xfId="456"/>
    <cellStyle name="Accent1 13" xfId="457"/>
    <cellStyle name="Accent1 14" xfId="458"/>
    <cellStyle name="Accent1 15" xfId="459"/>
    <cellStyle name="Accent1 2" xfId="460"/>
    <cellStyle name="Accent1 2 2" xfId="461"/>
    <cellStyle name="Accent1 3" xfId="462"/>
    <cellStyle name="Accent1 3 2" xfId="463"/>
    <cellStyle name="Accent1 4" xfId="464"/>
    <cellStyle name="Accent1 4 2" xfId="465"/>
    <cellStyle name="Accent1 5" xfId="466"/>
    <cellStyle name="Accent1 5 2" xfId="467"/>
    <cellStyle name="Accent1 6" xfId="468"/>
    <cellStyle name="Accent1 6 2" xfId="469"/>
    <cellStyle name="Accent1 7" xfId="470"/>
    <cellStyle name="Accent1 7 2" xfId="471"/>
    <cellStyle name="Accent1 8" xfId="472"/>
    <cellStyle name="Accent1 8 2" xfId="473"/>
    <cellStyle name="Accent1 9" xfId="474"/>
    <cellStyle name="Accent1 9 2" xfId="475"/>
    <cellStyle name="Accent2 10" xfId="476"/>
    <cellStyle name="Accent2 10 2" xfId="477"/>
    <cellStyle name="Accent2 11" xfId="478"/>
    <cellStyle name="Accent2 11 2" xfId="479"/>
    <cellStyle name="Accent2 12" xfId="480"/>
    <cellStyle name="Accent2 12 2" xfId="481"/>
    <cellStyle name="Accent2 13" xfId="482"/>
    <cellStyle name="Accent2 14" xfId="483"/>
    <cellStyle name="Accent2 15" xfId="484"/>
    <cellStyle name="Accent2 2" xfId="485"/>
    <cellStyle name="Accent2 2 2" xfId="486"/>
    <cellStyle name="Accent2 3" xfId="487"/>
    <cellStyle name="Accent2 3 2" xfId="488"/>
    <cellStyle name="Accent2 4" xfId="489"/>
    <cellStyle name="Accent2 4 2" xfId="490"/>
    <cellStyle name="Accent2 5" xfId="491"/>
    <cellStyle name="Accent2 5 2" xfId="492"/>
    <cellStyle name="Accent2 6" xfId="493"/>
    <cellStyle name="Accent2 6 2" xfId="494"/>
    <cellStyle name="Accent2 7" xfId="495"/>
    <cellStyle name="Accent2 7 2" xfId="496"/>
    <cellStyle name="Accent2 8" xfId="497"/>
    <cellStyle name="Accent2 8 2" xfId="498"/>
    <cellStyle name="Accent2 9" xfId="499"/>
    <cellStyle name="Accent2 9 2" xfId="500"/>
    <cellStyle name="Accent3 10" xfId="501"/>
    <cellStyle name="Accent3 10 2" xfId="502"/>
    <cellStyle name="Accent3 11" xfId="503"/>
    <cellStyle name="Accent3 11 2" xfId="504"/>
    <cellStyle name="Accent3 12" xfId="505"/>
    <cellStyle name="Accent3 12 2" xfId="506"/>
    <cellStyle name="Accent3 13" xfId="507"/>
    <cellStyle name="Accent3 14" xfId="508"/>
    <cellStyle name="Accent3 15" xfId="509"/>
    <cellStyle name="Accent3 2" xfId="510"/>
    <cellStyle name="Accent3 2 2" xfId="511"/>
    <cellStyle name="Accent3 3" xfId="512"/>
    <cellStyle name="Accent3 3 2" xfId="513"/>
    <cellStyle name="Accent3 4" xfId="514"/>
    <cellStyle name="Accent3 4 2" xfId="515"/>
    <cellStyle name="Accent3 5" xfId="516"/>
    <cellStyle name="Accent3 5 2" xfId="517"/>
    <cellStyle name="Accent3 6" xfId="518"/>
    <cellStyle name="Accent3 6 2" xfId="519"/>
    <cellStyle name="Accent3 7" xfId="520"/>
    <cellStyle name="Accent3 7 2" xfId="521"/>
    <cellStyle name="Accent3 8" xfId="522"/>
    <cellStyle name="Accent3 8 2" xfId="523"/>
    <cellStyle name="Accent3 9" xfId="524"/>
    <cellStyle name="Accent3 9 2" xfId="525"/>
    <cellStyle name="Accent4 10" xfId="526"/>
    <cellStyle name="Accent4 10 2" xfId="527"/>
    <cellStyle name="Accent4 11" xfId="528"/>
    <cellStyle name="Accent4 11 2" xfId="529"/>
    <cellStyle name="Accent4 12" xfId="530"/>
    <cellStyle name="Accent4 12 2" xfId="531"/>
    <cellStyle name="Accent4 13" xfId="532"/>
    <cellStyle name="Accent4 14" xfId="533"/>
    <cellStyle name="Accent4 15" xfId="534"/>
    <cellStyle name="Accent4 2" xfId="535"/>
    <cellStyle name="Accent4 2 2" xfId="536"/>
    <cellStyle name="Accent4 3" xfId="537"/>
    <cellStyle name="Accent4 3 2" xfId="538"/>
    <cellStyle name="Accent4 4" xfId="539"/>
    <cellStyle name="Accent4 4 2" xfId="540"/>
    <cellStyle name="Accent4 5" xfId="541"/>
    <cellStyle name="Accent4 5 2" xfId="542"/>
    <cellStyle name="Accent4 6" xfId="543"/>
    <cellStyle name="Accent4 6 2" xfId="544"/>
    <cellStyle name="Accent4 7" xfId="545"/>
    <cellStyle name="Accent4 7 2" xfId="546"/>
    <cellStyle name="Accent4 8" xfId="547"/>
    <cellStyle name="Accent4 8 2" xfId="548"/>
    <cellStyle name="Accent4 9" xfId="549"/>
    <cellStyle name="Accent4 9 2" xfId="550"/>
    <cellStyle name="Accent5 10" xfId="551"/>
    <cellStyle name="Accent5 10 2" xfId="552"/>
    <cellStyle name="Accent5 11" xfId="553"/>
    <cellStyle name="Accent5 11 2" xfId="554"/>
    <cellStyle name="Accent5 12" xfId="555"/>
    <cellStyle name="Accent5 12 2" xfId="556"/>
    <cellStyle name="Accent5 13" xfId="557"/>
    <cellStyle name="Accent5 14" xfId="558"/>
    <cellStyle name="Accent5 15" xfId="559"/>
    <cellStyle name="Accent5 2" xfId="560"/>
    <cellStyle name="Accent5 2 2" xfId="561"/>
    <cellStyle name="Accent5 3" xfId="562"/>
    <cellStyle name="Accent5 3 2" xfId="563"/>
    <cellStyle name="Accent5 4" xfId="564"/>
    <cellStyle name="Accent5 4 2" xfId="565"/>
    <cellStyle name="Accent5 5" xfId="566"/>
    <cellStyle name="Accent5 5 2" xfId="567"/>
    <cellStyle name="Accent5 6" xfId="568"/>
    <cellStyle name="Accent5 6 2" xfId="569"/>
    <cellStyle name="Accent5 7" xfId="570"/>
    <cellStyle name="Accent5 7 2" xfId="571"/>
    <cellStyle name="Accent5 8" xfId="572"/>
    <cellStyle name="Accent5 8 2" xfId="573"/>
    <cellStyle name="Accent5 9" xfId="574"/>
    <cellStyle name="Accent5 9 2" xfId="575"/>
    <cellStyle name="Accent6 10" xfId="576"/>
    <cellStyle name="Accent6 10 2" xfId="577"/>
    <cellStyle name="Accent6 11" xfId="578"/>
    <cellStyle name="Accent6 11 2" xfId="579"/>
    <cellStyle name="Accent6 12" xfId="580"/>
    <cellStyle name="Accent6 12 2" xfId="581"/>
    <cellStyle name="Accent6 13" xfId="582"/>
    <cellStyle name="Accent6 14" xfId="583"/>
    <cellStyle name="Accent6 15" xfId="584"/>
    <cellStyle name="Accent6 2" xfId="585"/>
    <cellStyle name="Accent6 2 2" xfId="586"/>
    <cellStyle name="Accent6 3" xfId="587"/>
    <cellStyle name="Accent6 3 2" xfId="588"/>
    <cellStyle name="Accent6 4" xfId="589"/>
    <cellStyle name="Accent6 4 2" xfId="590"/>
    <cellStyle name="Accent6 5" xfId="591"/>
    <cellStyle name="Accent6 5 2" xfId="592"/>
    <cellStyle name="Accent6 6" xfId="593"/>
    <cellStyle name="Accent6 6 2" xfId="594"/>
    <cellStyle name="Accent6 7" xfId="595"/>
    <cellStyle name="Accent6 7 2" xfId="596"/>
    <cellStyle name="Accent6 8" xfId="597"/>
    <cellStyle name="Accent6 8 2" xfId="598"/>
    <cellStyle name="Accent6 9" xfId="599"/>
    <cellStyle name="Accent6 9 2" xfId="600"/>
    <cellStyle name="Avertissement 10" xfId="601"/>
    <cellStyle name="Avertissement 10 2" xfId="602"/>
    <cellStyle name="Avertissement 11" xfId="603"/>
    <cellStyle name="Avertissement 11 2" xfId="604"/>
    <cellStyle name="Avertissement 12" xfId="605"/>
    <cellStyle name="Avertissement 12 2" xfId="606"/>
    <cellStyle name="Avertissement 13" xfId="607"/>
    <cellStyle name="Avertissement 14" xfId="608"/>
    <cellStyle name="Avertissement 15" xfId="609"/>
    <cellStyle name="Avertissement 2" xfId="610"/>
    <cellStyle name="Avertissement 2 2" xfId="611"/>
    <cellStyle name="Avertissement 3" xfId="612"/>
    <cellStyle name="Avertissement 3 2" xfId="613"/>
    <cellStyle name="Avertissement 4" xfId="614"/>
    <cellStyle name="Avertissement 4 2" xfId="615"/>
    <cellStyle name="Avertissement 5" xfId="616"/>
    <cellStyle name="Avertissement 5 2" xfId="617"/>
    <cellStyle name="Avertissement 6" xfId="618"/>
    <cellStyle name="Avertissement 6 2" xfId="619"/>
    <cellStyle name="Avertissement 7" xfId="620"/>
    <cellStyle name="Avertissement 7 2" xfId="621"/>
    <cellStyle name="Avertissement 8" xfId="622"/>
    <cellStyle name="Avertissement 8 2" xfId="623"/>
    <cellStyle name="Avertissement 9" xfId="624"/>
    <cellStyle name="Avertissement 9 2" xfId="625"/>
    <cellStyle name="Calcul 10" xfId="626"/>
    <cellStyle name="Calcul 10 2" xfId="627"/>
    <cellStyle name="Calcul 11" xfId="628"/>
    <cellStyle name="Calcul 11 2" xfId="629"/>
    <cellStyle name="Calcul 12" xfId="630"/>
    <cellStyle name="Calcul 12 2" xfId="631"/>
    <cellStyle name="Calcul 13" xfId="632"/>
    <cellStyle name="Calcul 14" xfId="633"/>
    <cellStyle name="Calcul 15" xfId="634"/>
    <cellStyle name="Calcul 2" xfId="635"/>
    <cellStyle name="Calcul 2 2" xfId="636"/>
    <cellStyle name="Calcul 3" xfId="637"/>
    <cellStyle name="Calcul 3 2" xfId="638"/>
    <cellStyle name="Calcul 4" xfId="639"/>
    <cellStyle name="Calcul 4 2" xfId="640"/>
    <cellStyle name="Calcul 5" xfId="641"/>
    <cellStyle name="Calcul 5 2" xfId="642"/>
    <cellStyle name="Calcul 6" xfId="643"/>
    <cellStyle name="Calcul 6 2" xfId="644"/>
    <cellStyle name="Calcul 7" xfId="645"/>
    <cellStyle name="Calcul 7 2" xfId="646"/>
    <cellStyle name="Calcul 8" xfId="647"/>
    <cellStyle name="Calcul 8 2" xfId="648"/>
    <cellStyle name="Calcul 9" xfId="649"/>
    <cellStyle name="Calcul 9 2" xfId="650"/>
    <cellStyle name="Cellule liée 10" xfId="651"/>
    <cellStyle name="Cellule liée 10 2" xfId="652"/>
    <cellStyle name="Cellule liée 11" xfId="653"/>
    <cellStyle name="Cellule liée 11 2" xfId="654"/>
    <cellStyle name="Cellule liée 12" xfId="655"/>
    <cellStyle name="Cellule liée 12 2" xfId="656"/>
    <cellStyle name="Cellule liée 13" xfId="657"/>
    <cellStyle name="Cellule liée 14" xfId="658"/>
    <cellStyle name="Cellule liée 15" xfId="659"/>
    <cellStyle name="Cellule liée 2" xfId="660"/>
    <cellStyle name="Cellule liée 2 2" xfId="661"/>
    <cellStyle name="Cellule liée 3" xfId="662"/>
    <cellStyle name="Cellule liée 3 2" xfId="663"/>
    <cellStyle name="Cellule liée 4" xfId="664"/>
    <cellStyle name="Cellule liée 4 2" xfId="665"/>
    <cellStyle name="Cellule liée 5" xfId="666"/>
    <cellStyle name="Cellule liée 5 2" xfId="667"/>
    <cellStyle name="Cellule liée 6" xfId="668"/>
    <cellStyle name="Cellule liée 6 2" xfId="669"/>
    <cellStyle name="Cellule liée 7" xfId="670"/>
    <cellStyle name="Cellule liée 7 2" xfId="671"/>
    <cellStyle name="Cellule liée 8" xfId="672"/>
    <cellStyle name="Cellule liée 8 2" xfId="673"/>
    <cellStyle name="Cellule liée 9" xfId="674"/>
    <cellStyle name="Cellule liée 9 2" xfId="675"/>
    <cellStyle name="Commentaire 10" xfId="676"/>
    <cellStyle name="Commentaire 11" xfId="677"/>
    <cellStyle name="Commentaire 12" xfId="678"/>
    <cellStyle name="Commentaire 13" xfId="679"/>
    <cellStyle name="Commentaire 14" xfId="680"/>
    <cellStyle name="Commentaire 15" xfId="681"/>
    <cellStyle name="Commentaire 2" xfId="682"/>
    <cellStyle name="Commentaire 3" xfId="683"/>
    <cellStyle name="Commentaire 4" xfId="684"/>
    <cellStyle name="Commentaire 5" xfId="685"/>
    <cellStyle name="Commentaire 6" xfId="686"/>
    <cellStyle name="Commentaire 7" xfId="687"/>
    <cellStyle name="Commentaire 8" xfId="688"/>
    <cellStyle name="Commentaire 9" xfId="689"/>
    <cellStyle name="Entrée 10" xfId="690"/>
    <cellStyle name="Entrée 10 2" xfId="691"/>
    <cellStyle name="Entrée 11" xfId="692"/>
    <cellStyle name="Entrée 11 2" xfId="693"/>
    <cellStyle name="Entrée 12" xfId="694"/>
    <cellStyle name="Entrée 12 2" xfId="695"/>
    <cellStyle name="Entrée 13" xfId="696"/>
    <cellStyle name="Entrée 14" xfId="697"/>
    <cellStyle name="Entrée 15" xfId="698"/>
    <cellStyle name="Entrée 2" xfId="699"/>
    <cellStyle name="Entrée 2 2" xfId="700"/>
    <cellStyle name="Entrée 3" xfId="701"/>
    <cellStyle name="Entrée 3 2" xfId="702"/>
    <cellStyle name="Entrée 4" xfId="703"/>
    <cellStyle name="Entrée 4 2" xfId="704"/>
    <cellStyle name="Entrée 5" xfId="705"/>
    <cellStyle name="Entrée 5 2" xfId="706"/>
    <cellStyle name="Entrée 6" xfId="707"/>
    <cellStyle name="Entrée 6 2" xfId="708"/>
    <cellStyle name="Entrée 7" xfId="709"/>
    <cellStyle name="Entrée 7 2" xfId="710"/>
    <cellStyle name="Entrée 8" xfId="711"/>
    <cellStyle name="Entrée 8 2" xfId="712"/>
    <cellStyle name="Entrée 9" xfId="713"/>
    <cellStyle name="Entrée 9 2" xfId="714"/>
    <cellStyle name="Euro" xfId="715"/>
    <cellStyle name="Euro 10" xfId="716"/>
    <cellStyle name="Euro 11" xfId="717"/>
    <cellStyle name="Euro 12" xfId="718"/>
    <cellStyle name="Euro 13" xfId="719"/>
    <cellStyle name="Euro 14" xfId="720"/>
    <cellStyle name="Euro 15" xfId="721"/>
    <cellStyle name="Euro 16" xfId="722"/>
    <cellStyle name="Euro 17" xfId="723"/>
    <cellStyle name="Euro 18" xfId="724"/>
    <cellStyle name="Euro 19" xfId="725"/>
    <cellStyle name="Euro 2" xfId="726"/>
    <cellStyle name="Euro 2 10" xfId="727"/>
    <cellStyle name="Euro 2 11" xfId="728"/>
    <cellStyle name="Euro 2 12" xfId="729"/>
    <cellStyle name="Euro 2 13" xfId="730"/>
    <cellStyle name="Euro 2 14" xfId="731"/>
    <cellStyle name="Euro 2 15" xfId="732"/>
    <cellStyle name="Euro 2 2" xfId="733"/>
    <cellStyle name="Euro 2 2 2" xfId="734"/>
    <cellStyle name="Euro 2 2 2 2" xfId="735"/>
    <cellStyle name="Euro 2 2 2 3" xfId="736"/>
    <cellStyle name="Euro 2 2 2 4" xfId="737"/>
    <cellStyle name="Euro 2 2 2 5" xfId="738"/>
    <cellStyle name="Euro 2 2 3" xfId="739"/>
    <cellStyle name="Euro 2 2 4" xfId="740"/>
    <cellStyle name="Euro 2 2 5" xfId="741"/>
    <cellStyle name="Euro 2 2 6" xfId="742"/>
    <cellStyle name="Euro 2 2 7" xfId="743"/>
    <cellStyle name="Euro 2 3" xfId="744"/>
    <cellStyle name="Euro 2 4" xfId="745"/>
    <cellStyle name="Euro 2 5" xfId="746"/>
    <cellStyle name="Euro 2 6" xfId="747"/>
    <cellStyle name="Euro 2 7" xfId="748"/>
    <cellStyle name="Euro 2 8" xfId="749"/>
    <cellStyle name="Euro 2 9" xfId="750"/>
    <cellStyle name="Euro 20" xfId="751"/>
    <cellStyle name="Euro 21" xfId="752"/>
    <cellStyle name="Euro 22" xfId="753"/>
    <cellStyle name="Euro 23" xfId="754"/>
    <cellStyle name="Euro 24" xfId="755"/>
    <cellStyle name="Euro 25" xfId="756"/>
    <cellStyle name="Euro 26" xfId="757"/>
    <cellStyle name="Euro 27" xfId="758"/>
    <cellStyle name="Euro 28" xfId="759"/>
    <cellStyle name="Euro 29" xfId="760"/>
    <cellStyle name="Euro 3" xfId="761"/>
    <cellStyle name="Euro 30" xfId="762"/>
    <cellStyle name="Euro 31" xfId="763"/>
    <cellStyle name="Euro 32" xfId="764"/>
    <cellStyle name="Euro 33" xfId="765"/>
    <cellStyle name="Euro 34" xfId="766"/>
    <cellStyle name="Euro 35" xfId="767"/>
    <cellStyle name="Euro 36" xfId="768"/>
    <cellStyle name="Euro 37" xfId="769"/>
    <cellStyle name="Euro 38" xfId="770"/>
    <cellStyle name="Euro 39" xfId="771"/>
    <cellStyle name="Euro 4" xfId="772"/>
    <cellStyle name="Euro 40" xfId="773"/>
    <cellStyle name="Euro 41" xfId="774"/>
    <cellStyle name="Euro 42" xfId="775"/>
    <cellStyle name="Euro 43" xfId="776"/>
    <cellStyle name="Euro 44" xfId="777"/>
    <cellStyle name="Euro 45" xfId="778"/>
    <cellStyle name="Euro 46" xfId="779"/>
    <cellStyle name="Euro 5" xfId="780"/>
    <cellStyle name="Euro 6" xfId="781"/>
    <cellStyle name="Euro 7" xfId="782"/>
    <cellStyle name="Euro 8" xfId="783"/>
    <cellStyle name="Euro 9" xfId="784"/>
    <cellStyle name="Insatisfaisant 10" xfId="785"/>
    <cellStyle name="Insatisfaisant 10 2" xfId="786"/>
    <cellStyle name="Insatisfaisant 11" xfId="787"/>
    <cellStyle name="Insatisfaisant 11 2" xfId="788"/>
    <cellStyle name="Insatisfaisant 12" xfId="789"/>
    <cellStyle name="Insatisfaisant 12 2" xfId="790"/>
    <cellStyle name="Insatisfaisant 13" xfId="791"/>
    <cellStyle name="Insatisfaisant 14" xfId="792"/>
    <cellStyle name="Insatisfaisant 15" xfId="793"/>
    <cellStyle name="Insatisfaisant 2" xfId="794"/>
    <cellStyle name="Insatisfaisant 2 2" xfId="795"/>
    <cellStyle name="Insatisfaisant 3" xfId="796"/>
    <cellStyle name="Insatisfaisant 3 2" xfId="797"/>
    <cellStyle name="Insatisfaisant 4" xfId="798"/>
    <cellStyle name="Insatisfaisant 4 2" xfId="799"/>
    <cellStyle name="Insatisfaisant 5" xfId="800"/>
    <cellStyle name="Insatisfaisant 5 2" xfId="801"/>
    <cellStyle name="Insatisfaisant 6" xfId="802"/>
    <cellStyle name="Insatisfaisant 6 2" xfId="803"/>
    <cellStyle name="Insatisfaisant 7" xfId="804"/>
    <cellStyle name="Insatisfaisant 7 2" xfId="805"/>
    <cellStyle name="Insatisfaisant 8" xfId="806"/>
    <cellStyle name="Insatisfaisant 8 2" xfId="807"/>
    <cellStyle name="Insatisfaisant 9" xfId="808"/>
    <cellStyle name="Insatisfaisant 9 2" xfId="809"/>
    <cellStyle name="Milliers 2" xfId="810"/>
    <cellStyle name="Milliers 2 2" xfId="811"/>
    <cellStyle name="Milliers 2 3" xfId="812"/>
    <cellStyle name="Milliers 2 4" xfId="813"/>
    <cellStyle name="Milliers 2 4 2" xfId="814"/>
    <cellStyle name="Milliers 2 4 3" xfId="815"/>
    <cellStyle name="Milliers 2 5" xfId="816"/>
    <cellStyle name="Milliers 2 6" xfId="817"/>
    <cellStyle name="Milliers 2 7" xfId="818"/>
    <cellStyle name="Milliers 2 8" xfId="819"/>
    <cellStyle name="Milliers 3" xfId="820"/>
    <cellStyle name="Milliers 3 2" xfId="821"/>
    <cellStyle name="Milliers 7" xfId="822"/>
    <cellStyle name="Monétaire 2" xfId="823"/>
    <cellStyle name="Neutre 10" xfId="824"/>
    <cellStyle name="Neutre 10 2" xfId="825"/>
    <cellStyle name="Neutre 11" xfId="826"/>
    <cellStyle name="Neutre 11 2" xfId="827"/>
    <cellStyle name="Neutre 12" xfId="828"/>
    <cellStyle name="Neutre 12 2" xfId="829"/>
    <cellStyle name="Neutre 13" xfId="830"/>
    <cellStyle name="Neutre 14" xfId="831"/>
    <cellStyle name="Neutre 15" xfId="832"/>
    <cellStyle name="Neutre 2" xfId="833"/>
    <cellStyle name="Neutre 2 2" xfId="834"/>
    <cellStyle name="Neutre 3" xfId="835"/>
    <cellStyle name="Neutre 3 2" xfId="836"/>
    <cellStyle name="Neutre 4" xfId="837"/>
    <cellStyle name="Neutre 4 2" xfId="838"/>
    <cellStyle name="Neutre 5" xfId="839"/>
    <cellStyle name="Neutre 5 2" xfId="840"/>
    <cellStyle name="Neutre 6" xfId="841"/>
    <cellStyle name="Neutre 6 2" xfId="842"/>
    <cellStyle name="Neutre 7" xfId="843"/>
    <cellStyle name="Neutre 7 2" xfId="844"/>
    <cellStyle name="Neutre 8" xfId="845"/>
    <cellStyle name="Neutre 8 2" xfId="846"/>
    <cellStyle name="Neutre 9" xfId="847"/>
    <cellStyle name="Neutre 9 2" xfId="848"/>
    <cellStyle name="Normal" xfId="0" builtinId="0"/>
    <cellStyle name="Normal 11" xfId="849"/>
    <cellStyle name="Normal 2" xfId="850"/>
    <cellStyle name="Normal 2 10" xfId="851"/>
    <cellStyle name="Normal 2 11" xfId="852"/>
    <cellStyle name="Normal 2 12" xfId="853"/>
    <cellStyle name="Normal 2 13" xfId="854"/>
    <cellStyle name="Normal 2 14" xfId="855"/>
    <cellStyle name="Normal 2 15" xfId="856"/>
    <cellStyle name="Normal 2 16" xfId="857"/>
    <cellStyle name="Normal 2 17" xfId="858"/>
    <cellStyle name="Normal 2 18" xfId="859"/>
    <cellStyle name="Normal 2 19" xfId="860"/>
    <cellStyle name="Normal 2 2" xfId="861"/>
    <cellStyle name="Normal 2 2 2" xfId="862"/>
    <cellStyle name="Normal 2 2 3" xfId="863"/>
    <cellStyle name="Normal 2 20" xfId="864"/>
    <cellStyle name="Normal 2 21" xfId="865"/>
    <cellStyle name="Normal 2 3" xfId="866"/>
    <cellStyle name="Normal 2 3 2" xfId="867"/>
    <cellStyle name="Normal 2 3 3" xfId="868"/>
    <cellStyle name="Normal 2 4" xfId="869"/>
    <cellStyle name="Normal 2 4 2" xfId="870"/>
    <cellStyle name="Normal 2 4 3" xfId="871"/>
    <cellStyle name="Normal 2 5" xfId="872"/>
    <cellStyle name="Normal 2 6" xfId="873"/>
    <cellStyle name="Normal 2 7" xfId="874"/>
    <cellStyle name="Normal 2 7 2" xfId="875"/>
    <cellStyle name="Normal 2 7 3" xfId="876"/>
    <cellStyle name="Normal 2 8" xfId="877"/>
    <cellStyle name="Normal 2 8 2" xfId="878"/>
    <cellStyle name="Normal 2 8 3" xfId="879"/>
    <cellStyle name="Normal 2 9" xfId="880"/>
    <cellStyle name="Normal 3" xfId="881"/>
    <cellStyle name="Normal 3 2" xfId="882"/>
    <cellStyle name="Normal 3 3" xfId="883"/>
    <cellStyle name="Normal 3 4" xfId="884"/>
    <cellStyle name="Normal 3 5" xfId="885"/>
    <cellStyle name="Normal 4" xfId="886"/>
    <cellStyle name="Normal 4 2" xfId="887"/>
    <cellStyle name="Normal 4 3" xfId="888"/>
    <cellStyle name="Normal 4 4" xfId="889"/>
    <cellStyle name="Normal 4 5" xfId="890"/>
    <cellStyle name="Normal 5" xfId="1146"/>
    <cellStyle name="Normal 5 2" xfId="891"/>
    <cellStyle name="Normal 5 3" xfId="892"/>
    <cellStyle name="Normal 9" xfId="893"/>
    <cellStyle name="Normal 9 2" xfId="894"/>
    <cellStyle name="Normal_Estimation DCE OURCQ ind. 2" xfId="1147"/>
    <cellStyle name="Pourcentage 2" xfId="895"/>
    <cellStyle name="Satisfaisant 10" xfId="896"/>
    <cellStyle name="Satisfaisant 10 2" xfId="897"/>
    <cellStyle name="Satisfaisant 11" xfId="898"/>
    <cellStyle name="Satisfaisant 11 2" xfId="899"/>
    <cellStyle name="Satisfaisant 12" xfId="900"/>
    <cellStyle name="Satisfaisant 12 2" xfId="901"/>
    <cellStyle name="Satisfaisant 13" xfId="902"/>
    <cellStyle name="Satisfaisant 14" xfId="903"/>
    <cellStyle name="Satisfaisant 15" xfId="904"/>
    <cellStyle name="Satisfaisant 2" xfId="905"/>
    <cellStyle name="Satisfaisant 2 2" xfId="906"/>
    <cellStyle name="Satisfaisant 3" xfId="907"/>
    <cellStyle name="Satisfaisant 3 2" xfId="908"/>
    <cellStyle name="Satisfaisant 4" xfId="909"/>
    <cellStyle name="Satisfaisant 4 2" xfId="910"/>
    <cellStyle name="Satisfaisant 5" xfId="911"/>
    <cellStyle name="Satisfaisant 5 2" xfId="912"/>
    <cellStyle name="Satisfaisant 6" xfId="913"/>
    <cellStyle name="Satisfaisant 6 2" xfId="914"/>
    <cellStyle name="Satisfaisant 7" xfId="915"/>
    <cellStyle name="Satisfaisant 7 2" xfId="916"/>
    <cellStyle name="Satisfaisant 8" xfId="917"/>
    <cellStyle name="Satisfaisant 8 2" xfId="918"/>
    <cellStyle name="Satisfaisant 9" xfId="919"/>
    <cellStyle name="Satisfaisant 9 2" xfId="920"/>
    <cellStyle name="Sortie 10" xfId="921"/>
    <cellStyle name="Sortie 10 2" xfId="922"/>
    <cellStyle name="Sortie 11" xfId="923"/>
    <cellStyle name="Sortie 11 2" xfId="924"/>
    <cellStyle name="Sortie 12" xfId="925"/>
    <cellStyle name="Sortie 12 2" xfId="926"/>
    <cellStyle name="Sortie 13" xfId="927"/>
    <cellStyle name="Sortie 14" xfId="928"/>
    <cellStyle name="Sortie 15" xfId="929"/>
    <cellStyle name="Sortie 2" xfId="930"/>
    <cellStyle name="Sortie 2 2" xfId="931"/>
    <cellStyle name="Sortie 3" xfId="932"/>
    <cellStyle name="Sortie 3 2" xfId="933"/>
    <cellStyle name="Sortie 4" xfId="934"/>
    <cellStyle name="Sortie 4 2" xfId="935"/>
    <cellStyle name="Sortie 5" xfId="936"/>
    <cellStyle name="Sortie 5 2" xfId="937"/>
    <cellStyle name="Sortie 6" xfId="938"/>
    <cellStyle name="Sortie 6 2" xfId="939"/>
    <cellStyle name="Sortie 7" xfId="940"/>
    <cellStyle name="Sortie 7 2" xfId="941"/>
    <cellStyle name="Sortie 8" xfId="942"/>
    <cellStyle name="Sortie 8 2" xfId="943"/>
    <cellStyle name="Sortie 9" xfId="944"/>
    <cellStyle name="Sortie 9 2" xfId="945"/>
    <cellStyle name="Texte explicatif 10" xfId="946"/>
    <cellStyle name="Texte explicatif 10 2" xfId="947"/>
    <cellStyle name="Texte explicatif 11" xfId="948"/>
    <cellStyle name="Texte explicatif 11 2" xfId="949"/>
    <cellStyle name="Texte explicatif 12" xfId="950"/>
    <cellStyle name="Texte explicatif 12 2" xfId="951"/>
    <cellStyle name="Texte explicatif 13" xfId="952"/>
    <cellStyle name="Texte explicatif 14" xfId="953"/>
    <cellStyle name="Texte explicatif 15" xfId="954"/>
    <cellStyle name="Texte explicatif 2" xfId="955"/>
    <cellStyle name="Texte explicatif 2 2" xfId="956"/>
    <cellStyle name="Texte explicatif 3" xfId="957"/>
    <cellStyle name="Texte explicatif 3 2" xfId="958"/>
    <cellStyle name="Texte explicatif 4" xfId="959"/>
    <cellStyle name="Texte explicatif 4 2" xfId="960"/>
    <cellStyle name="Texte explicatif 5" xfId="961"/>
    <cellStyle name="Texte explicatif 5 2" xfId="962"/>
    <cellStyle name="Texte explicatif 6" xfId="963"/>
    <cellStyle name="Texte explicatif 6 2" xfId="964"/>
    <cellStyle name="Texte explicatif 7" xfId="965"/>
    <cellStyle name="Texte explicatif 7 2" xfId="966"/>
    <cellStyle name="Texte explicatif 8" xfId="967"/>
    <cellStyle name="Texte explicatif 8 2" xfId="968"/>
    <cellStyle name="Texte explicatif 9" xfId="969"/>
    <cellStyle name="Texte explicatif 9 2" xfId="970"/>
    <cellStyle name="Titre 10" xfId="971"/>
    <cellStyle name="Titre 10 2" xfId="972"/>
    <cellStyle name="Titre 11" xfId="973"/>
    <cellStyle name="Titre 11 2" xfId="974"/>
    <cellStyle name="Titre 12" xfId="975"/>
    <cellStyle name="Titre 12 2" xfId="976"/>
    <cellStyle name="Titre 13" xfId="977"/>
    <cellStyle name="Titre 14" xfId="978"/>
    <cellStyle name="Titre 15" xfId="979"/>
    <cellStyle name="Titre 2" xfId="980"/>
    <cellStyle name="Titre 2 2" xfId="981"/>
    <cellStyle name="Titre 3" xfId="982"/>
    <cellStyle name="Titre 3 2" xfId="983"/>
    <cellStyle name="Titre 4" xfId="984"/>
    <cellStyle name="Titre 4 2" xfId="985"/>
    <cellStyle name="Titre 5" xfId="986"/>
    <cellStyle name="Titre 5 2" xfId="987"/>
    <cellStyle name="Titre 6" xfId="988"/>
    <cellStyle name="Titre 6 2" xfId="989"/>
    <cellStyle name="Titre 7" xfId="990"/>
    <cellStyle name="Titre 7 2" xfId="991"/>
    <cellStyle name="Titre 8" xfId="992"/>
    <cellStyle name="Titre 8 2" xfId="993"/>
    <cellStyle name="Titre 9" xfId="994"/>
    <cellStyle name="Titre 9 2" xfId="995"/>
    <cellStyle name="Titre 1 10" xfId="996"/>
    <cellStyle name="Titre 1 10 2" xfId="997"/>
    <cellStyle name="Titre 1 11" xfId="998"/>
    <cellStyle name="Titre 1 11 2" xfId="999"/>
    <cellStyle name="Titre 1 12" xfId="1000"/>
    <cellStyle name="Titre 1 12 2" xfId="1001"/>
    <cellStyle name="Titre 1 13" xfId="1002"/>
    <cellStyle name="Titre 1 14" xfId="1003"/>
    <cellStyle name="Titre 1 15" xfId="1004"/>
    <cellStyle name="Titre 1 2" xfId="1005"/>
    <cellStyle name="Titre 1 2 2" xfId="1006"/>
    <cellStyle name="Titre 1 3" xfId="1007"/>
    <cellStyle name="Titre 1 3 2" xfId="1008"/>
    <cellStyle name="Titre 1 4" xfId="1009"/>
    <cellStyle name="Titre 1 4 2" xfId="1010"/>
    <cellStyle name="Titre 1 5" xfId="1011"/>
    <cellStyle name="Titre 1 5 2" xfId="1012"/>
    <cellStyle name="Titre 1 6" xfId="1013"/>
    <cellStyle name="Titre 1 6 2" xfId="1014"/>
    <cellStyle name="Titre 1 7" xfId="1015"/>
    <cellStyle name="Titre 1 7 2" xfId="1016"/>
    <cellStyle name="Titre 1 8" xfId="1017"/>
    <cellStyle name="Titre 1 8 2" xfId="1018"/>
    <cellStyle name="Titre 1 9" xfId="1019"/>
    <cellStyle name="Titre 1 9 2" xfId="1020"/>
    <cellStyle name="Titre 2 10" xfId="1021"/>
    <cellStyle name="Titre 2 10 2" xfId="1022"/>
    <cellStyle name="Titre 2 11" xfId="1023"/>
    <cellStyle name="Titre 2 11 2" xfId="1024"/>
    <cellStyle name="Titre 2 12" xfId="1025"/>
    <cellStyle name="Titre 2 12 2" xfId="1026"/>
    <cellStyle name="Titre 2 13" xfId="1027"/>
    <cellStyle name="Titre 2 14" xfId="1028"/>
    <cellStyle name="Titre 2 15" xfId="1029"/>
    <cellStyle name="Titre 2 2" xfId="1030"/>
    <cellStyle name="Titre 2 2 2" xfId="1031"/>
    <cellStyle name="Titre 2 3" xfId="1032"/>
    <cellStyle name="Titre 2 3 2" xfId="1033"/>
    <cellStyle name="Titre 2 4" xfId="1034"/>
    <cellStyle name="Titre 2 4 2" xfId="1035"/>
    <cellStyle name="Titre 2 5" xfId="1036"/>
    <cellStyle name="Titre 2 5 2" xfId="1037"/>
    <cellStyle name="Titre 2 6" xfId="1038"/>
    <cellStyle name="Titre 2 6 2" xfId="1039"/>
    <cellStyle name="Titre 2 7" xfId="1040"/>
    <cellStyle name="Titre 2 7 2" xfId="1041"/>
    <cellStyle name="Titre 2 8" xfId="1042"/>
    <cellStyle name="Titre 2 8 2" xfId="1043"/>
    <cellStyle name="Titre 2 9" xfId="1044"/>
    <cellStyle name="Titre 2 9 2" xfId="1045"/>
    <cellStyle name="Titre 3 10" xfId="1046"/>
    <cellStyle name="Titre 3 10 2" xfId="1047"/>
    <cellStyle name="Titre 3 11" xfId="1048"/>
    <cellStyle name="Titre 3 11 2" xfId="1049"/>
    <cellStyle name="Titre 3 12" xfId="1050"/>
    <cellStyle name="Titre 3 12 2" xfId="1051"/>
    <cellStyle name="Titre 3 13" xfId="1052"/>
    <cellStyle name="Titre 3 14" xfId="1053"/>
    <cellStyle name="Titre 3 15" xfId="1054"/>
    <cellStyle name="Titre 3 2" xfId="1055"/>
    <cellStyle name="Titre 3 2 2" xfId="1056"/>
    <cellStyle name="Titre 3 3" xfId="1057"/>
    <cellStyle name="Titre 3 3 2" xfId="1058"/>
    <cellStyle name="Titre 3 4" xfId="1059"/>
    <cellStyle name="Titre 3 4 2" xfId="1060"/>
    <cellStyle name="Titre 3 5" xfId="1061"/>
    <cellStyle name="Titre 3 5 2" xfId="1062"/>
    <cellStyle name="Titre 3 6" xfId="1063"/>
    <cellStyle name="Titre 3 6 2" xfId="1064"/>
    <cellStyle name="Titre 3 7" xfId="1065"/>
    <cellStyle name="Titre 3 7 2" xfId="1066"/>
    <cellStyle name="Titre 3 8" xfId="1067"/>
    <cellStyle name="Titre 3 8 2" xfId="1068"/>
    <cellStyle name="Titre 3 9" xfId="1069"/>
    <cellStyle name="Titre 3 9 2" xfId="1070"/>
    <cellStyle name="Titre 4 10" xfId="1071"/>
    <cellStyle name="Titre 4 10 2" xfId="1072"/>
    <cellStyle name="Titre 4 11" xfId="1073"/>
    <cellStyle name="Titre 4 11 2" xfId="1074"/>
    <cellStyle name="Titre 4 12" xfId="1075"/>
    <cellStyle name="Titre 4 12 2" xfId="1076"/>
    <cellStyle name="Titre 4 13" xfId="1077"/>
    <cellStyle name="Titre 4 14" xfId="1078"/>
    <cellStyle name="Titre 4 15" xfId="1079"/>
    <cellStyle name="Titre 4 2" xfId="1080"/>
    <cellStyle name="Titre 4 2 2" xfId="1081"/>
    <cellStyle name="Titre 4 3" xfId="1082"/>
    <cellStyle name="Titre 4 3 2" xfId="1083"/>
    <cellStyle name="Titre 4 4" xfId="1084"/>
    <cellStyle name="Titre 4 4 2" xfId="1085"/>
    <cellStyle name="Titre 4 5" xfId="1086"/>
    <cellStyle name="Titre 4 5 2" xfId="1087"/>
    <cellStyle name="Titre 4 6" xfId="1088"/>
    <cellStyle name="Titre 4 6 2" xfId="1089"/>
    <cellStyle name="Titre 4 7" xfId="1090"/>
    <cellStyle name="Titre 4 7 2" xfId="1091"/>
    <cellStyle name="Titre 4 8" xfId="1092"/>
    <cellStyle name="Titre 4 8 2" xfId="1093"/>
    <cellStyle name="Titre 4 9" xfId="1094"/>
    <cellStyle name="Titre 4 9 2" xfId="1095"/>
    <cellStyle name="Total 10" xfId="1096"/>
    <cellStyle name="Total 10 2" xfId="1097"/>
    <cellStyle name="Total 11" xfId="1098"/>
    <cellStyle name="Total 11 2" xfId="1099"/>
    <cellStyle name="Total 12" xfId="1100"/>
    <cellStyle name="Total 12 2" xfId="1101"/>
    <cellStyle name="Total 13" xfId="1102"/>
    <cellStyle name="Total 14" xfId="1103"/>
    <cellStyle name="Total 15" xfId="1104"/>
    <cellStyle name="Total 2" xfId="1105"/>
    <cellStyle name="Total 2 2" xfId="1106"/>
    <cellStyle name="Total 3" xfId="1107"/>
    <cellStyle name="Total 3 2" xfId="1108"/>
    <cellStyle name="Total 4" xfId="1109"/>
    <cellStyle name="Total 4 2" xfId="1110"/>
    <cellStyle name="Total 5" xfId="1111"/>
    <cellStyle name="Total 5 2" xfId="1112"/>
    <cellStyle name="Total 6" xfId="1113"/>
    <cellStyle name="Total 6 2" xfId="1114"/>
    <cellStyle name="Total 7" xfId="1115"/>
    <cellStyle name="Total 7 2" xfId="1116"/>
    <cellStyle name="Total 8" xfId="1117"/>
    <cellStyle name="Total 8 2" xfId="1118"/>
    <cellStyle name="Total 9" xfId="1119"/>
    <cellStyle name="Total 9 2" xfId="1120"/>
    <cellStyle name="Vérification 10" xfId="1121"/>
    <cellStyle name="Vérification 10 2" xfId="1122"/>
    <cellStyle name="Vérification 11" xfId="1123"/>
    <cellStyle name="Vérification 11 2" xfId="1124"/>
    <cellStyle name="Vérification 12" xfId="1125"/>
    <cellStyle name="Vérification 12 2" xfId="1126"/>
    <cellStyle name="Vérification 13" xfId="1127"/>
    <cellStyle name="Vérification 14" xfId="1128"/>
    <cellStyle name="Vérification 15" xfId="1129"/>
    <cellStyle name="Vérification 2" xfId="1130"/>
    <cellStyle name="Vérification 2 2" xfId="1131"/>
    <cellStyle name="Vérification 3" xfId="1132"/>
    <cellStyle name="Vérification 3 2" xfId="1133"/>
    <cellStyle name="Vérification 4" xfId="1134"/>
    <cellStyle name="Vérification 4 2" xfId="1135"/>
    <cellStyle name="Vérification 5" xfId="1136"/>
    <cellStyle name="Vérification 5 2" xfId="1137"/>
    <cellStyle name="Vérification 6" xfId="1138"/>
    <cellStyle name="Vérification 6 2" xfId="1139"/>
    <cellStyle name="Vérification 7" xfId="1140"/>
    <cellStyle name="Vérification 7 2" xfId="1141"/>
    <cellStyle name="Vérification 8" xfId="1142"/>
    <cellStyle name="Vérification 8 2" xfId="1143"/>
    <cellStyle name="Vérification 9" xfId="1144"/>
    <cellStyle name="Vérification 9 2" xfId="11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EG227"/>
  <sheetViews>
    <sheetView tabSelected="1" view="pageBreakPreview" topLeftCell="A182" zoomScale="70" zoomScaleNormal="70" zoomScaleSheetLayoutView="70" zoomScalePageLayoutView="70" workbookViewId="0">
      <selection activeCell="D196" sqref="D196"/>
    </sheetView>
  </sheetViews>
  <sheetFormatPr baseColWidth="10" defaultColWidth="11" defaultRowHeight="15"/>
  <cols>
    <col min="1" max="1" width="6.75" style="1" customWidth="1"/>
    <col min="2" max="2" width="70.75" style="2" customWidth="1"/>
    <col min="3" max="3" width="10.75" style="3" customWidth="1"/>
    <col min="4" max="4" width="11.625" style="93" customWidth="1"/>
    <col min="5" max="5" width="15.375" style="4" customWidth="1"/>
    <col min="6" max="6" width="18.625" style="4" customWidth="1"/>
    <col min="7" max="16384" width="11" style="5"/>
  </cols>
  <sheetData>
    <row r="1" spans="1:6" s="118" customFormat="1" ht="16.5" thickBot="1">
      <c r="A1" s="196"/>
      <c r="B1" s="251" t="s">
        <v>255</v>
      </c>
      <c r="C1" s="198"/>
      <c r="D1" s="199"/>
      <c r="E1" s="200"/>
      <c r="F1" s="201"/>
    </row>
    <row r="2" spans="1:6" s="11" customFormat="1" ht="16.5" thickBot="1">
      <c r="A2" s="6" t="s">
        <v>0</v>
      </c>
      <c r="B2" s="7" t="s">
        <v>1</v>
      </c>
      <c r="C2" s="8" t="s">
        <v>2</v>
      </c>
      <c r="D2" s="8" t="s">
        <v>3</v>
      </c>
      <c r="E2" s="9" t="s">
        <v>4</v>
      </c>
      <c r="F2" s="10" t="s">
        <v>5</v>
      </c>
    </row>
    <row r="3" spans="1:6" ht="15.75">
      <c r="A3" s="12">
        <v>1</v>
      </c>
      <c r="B3" s="13" t="s">
        <v>6</v>
      </c>
      <c r="C3" s="14"/>
      <c r="D3" s="14"/>
      <c r="E3" s="15"/>
      <c r="F3" s="16"/>
    </row>
    <row r="4" spans="1:6" ht="30">
      <c r="A4" s="17" t="s">
        <v>39</v>
      </c>
      <c r="B4" s="18" t="s">
        <v>7</v>
      </c>
      <c r="C4" s="19" t="s">
        <v>8</v>
      </c>
      <c r="D4" s="19">
        <v>1</v>
      </c>
      <c r="E4" s="265"/>
      <c r="F4" s="20">
        <f>E4*T</f>
        <v>0</v>
      </c>
    </row>
    <row r="5" spans="1:6">
      <c r="A5" s="17" t="s">
        <v>40</v>
      </c>
      <c r="B5" s="18" t="s">
        <v>9</v>
      </c>
      <c r="C5" s="19" t="s">
        <v>12</v>
      </c>
      <c r="D5" s="19">
        <v>450</v>
      </c>
      <c r="E5" s="266"/>
      <c r="F5" s="20">
        <f>E5*T</f>
        <v>0</v>
      </c>
    </row>
    <row r="6" spans="1:6">
      <c r="A6" s="17" t="s">
        <v>41</v>
      </c>
      <c r="B6" s="21" t="s">
        <v>10</v>
      </c>
      <c r="C6" s="19" t="s">
        <v>8</v>
      </c>
      <c r="D6" s="19">
        <v>1</v>
      </c>
      <c r="E6" s="267"/>
      <c r="F6" s="20">
        <f>E6*T</f>
        <v>0</v>
      </c>
    </row>
    <row r="7" spans="1:6" s="26" customFormat="1" ht="15.75">
      <c r="A7" s="22"/>
      <c r="B7" s="23" t="s">
        <v>5</v>
      </c>
      <c r="C7" s="24"/>
      <c r="D7" s="88"/>
      <c r="E7" s="268"/>
      <c r="F7" s="25">
        <f>SUM(F4:F6)</f>
        <v>0</v>
      </c>
    </row>
    <row r="8" spans="1:6">
      <c r="A8" s="17"/>
      <c r="B8" s="27"/>
      <c r="C8" s="19"/>
      <c r="D8" s="87"/>
      <c r="E8" s="266"/>
      <c r="F8" s="20"/>
    </row>
    <row r="9" spans="1:6" ht="15.75">
      <c r="A9" s="28">
        <v>2</v>
      </c>
      <c r="B9" s="29" t="s">
        <v>11</v>
      </c>
      <c r="C9" s="19"/>
      <c r="D9" s="87"/>
      <c r="E9" s="266"/>
      <c r="F9" s="20"/>
    </row>
    <row r="10" spans="1:6" s="174" customFormat="1" ht="15.75">
      <c r="A10" s="175"/>
      <c r="B10" s="176" t="s">
        <v>184</v>
      </c>
      <c r="C10" s="143"/>
      <c r="D10" s="177"/>
      <c r="E10" s="269"/>
      <c r="F10" s="144"/>
    </row>
    <row r="11" spans="1:6">
      <c r="A11" s="17" t="s">
        <v>42</v>
      </c>
      <c r="B11" s="27" t="s">
        <v>84</v>
      </c>
      <c r="C11" s="19" t="s">
        <v>12</v>
      </c>
      <c r="D11" s="19">
        <v>300</v>
      </c>
      <c r="E11" s="266"/>
      <c r="F11" s="20">
        <f>E11*T</f>
        <v>0</v>
      </c>
    </row>
    <row r="12" spans="1:6">
      <c r="A12" s="17" t="s">
        <v>43</v>
      </c>
      <c r="B12" s="27" t="s">
        <v>151</v>
      </c>
      <c r="C12" s="19" t="s">
        <v>12</v>
      </c>
      <c r="D12" s="19">
        <v>310</v>
      </c>
      <c r="E12" s="266"/>
      <c r="F12" s="20">
        <f>E12*T</f>
        <v>0</v>
      </c>
    </row>
    <row r="13" spans="1:6" ht="15.75">
      <c r="A13" s="28"/>
      <c r="B13" s="30" t="s">
        <v>183</v>
      </c>
      <c r="C13" s="19"/>
      <c r="D13" s="87"/>
      <c r="E13" s="266"/>
      <c r="F13" s="20"/>
    </row>
    <row r="14" spans="1:6">
      <c r="A14" s="17" t="s">
        <v>44</v>
      </c>
      <c r="B14" s="27" t="s">
        <v>106</v>
      </c>
      <c r="C14" s="19" t="s">
        <v>16</v>
      </c>
      <c r="D14" s="19">
        <v>5750</v>
      </c>
      <c r="E14" s="266"/>
      <c r="F14" s="20">
        <f>E14*D14</f>
        <v>0</v>
      </c>
    </row>
    <row r="15" spans="1:6" s="174" customFormat="1">
      <c r="A15" s="142" t="s">
        <v>143</v>
      </c>
      <c r="B15" s="161" t="s">
        <v>177</v>
      </c>
      <c r="C15" s="143" t="s">
        <v>16</v>
      </c>
      <c r="D15" s="143">
        <v>5750</v>
      </c>
      <c r="E15" s="269"/>
      <c r="F15" s="144">
        <f>E15*D15</f>
        <v>0</v>
      </c>
    </row>
    <row r="16" spans="1:6">
      <c r="A16" s="17" t="s">
        <v>45</v>
      </c>
      <c r="B16" s="27" t="s">
        <v>185</v>
      </c>
      <c r="C16" s="19" t="s">
        <v>12</v>
      </c>
      <c r="D16" s="19">
        <v>320</v>
      </c>
      <c r="E16" s="266"/>
      <c r="F16" s="20">
        <f>E16*T</f>
        <v>0</v>
      </c>
    </row>
    <row r="17" spans="1:6" s="174" customFormat="1">
      <c r="A17" s="142" t="s">
        <v>46</v>
      </c>
      <c r="B17" s="161" t="s">
        <v>167</v>
      </c>
      <c r="C17" s="143" t="s">
        <v>16</v>
      </c>
      <c r="D17" s="143">
        <v>320</v>
      </c>
      <c r="E17" s="269"/>
      <c r="F17" s="144">
        <f>E17*D17</f>
        <v>0</v>
      </c>
    </row>
    <row r="18" spans="1:6" ht="15.75">
      <c r="A18" s="28"/>
      <c r="B18" s="30" t="s">
        <v>154</v>
      </c>
      <c r="C18" s="19"/>
      <c r="D18" s="87"/>
      <c r="E18" s="266"/>
      <c r="F18" s="20"/>
    </row>
    <row r="19" spans="1:6" s="174" customFormat="1">
      <c r="A19" s="142" t="s">
        <v>144</v>
      </c>
      <c r="B19" s="161" t="s">
        <v>178</v>
      </c>
      <c r="C19" s="143" t="s">
        <v>16</v>
      </c>
      <c r="D19" s="143">
        <v>435</v>
      </c>
      <c r="E19" s="269"/>
      <c r="F19" s="144">
        <f>E19*D19</f>
        <v>0</v>
      </c>
    </row>
    <row r="20" spans="1:6" s="174" customFormat="1">
      <c r="A20" s="142" t="s">
        <v>47</v>
      </c>
      <c r="B20" s="161" t="s">
        <v>167</v>
      </c>
      <c r="C20" s="143" t="s">
        <v>16</v>
      </c>
      <c r="D20" s="143">
        <v>435</v>
      </c>
      <c r="E20" s="269"/>
      <c r="F20" s="144">
        <f>E20*D20</f>
        <v>0</v>
      </c>
    </row>
    <row r="21" spans="1:6" s="174" customFormat="1" ht="15.75">
      <c r="A21" s="175"/>
      <c r="B21" s="176" t="s">
        <v>131</v>
      </c>
      <c r="C21" s="143"/>
      <c r="D21" s="177"/>
      <c r="E21" s="269"/>
      <c r="F21" s="144"/>
    </row>
    <row r="22" spans="1:6">
      <c r="A22" s="17" t="s">
        <v>97</v>
      </c>
      <c r="B22" s="27" t="s">
        <v>107</v>
      </c>
      <c r="C22" s="19" t="s">
        <v>16</v>
      </c>
      <c r="D22" s="19">
        <v>400</v>
      </c>
      <c r="E22" s="266"/>
      <c r="F22" s="20">
        <f>E22*D22</f>
        <v>0</v>
      </c>
    </row>
    <row r="23" spans="1:6">
      <c r="A23" s="17" t="s">
        <v>98</v>
      </c>
      <c r="B23" s="27" t="s">
        <v>182</v>
      </c>
      <c r="C23" s="19" t="s">
        <v>12</v>
      </c>
      <c r="D23" s="19">
        <v>50</v>
      </c>
      <c r="E23" s="266"/>
      <c r="F23" s="20">
        <f>E23*T</f>
        <v>0</v>
      </c>
    </row>
    <row r="24" spans="1:6">
      <c r="A24" s="17" t="s">
        <v>174</v>
      </c>
      <c r="B24" s="27" t="s">
        <v>218</v>
      </c>
      <c r="C24" s="19" t="s">
        <v>108</v>
      </c>
      <c r="D24" s="19">
        <v>35</v>
      </c>
      <c r="E24" s="266"/>
      <c r="F24" s="20">
        <f>E24*T</f>
        <v>0</v>
      </c>
    </row>
    <row r="25" spans="1:6" ht="15.75">
      <c r="A25" s="28"/>
      <c r="B25" s="30" t="s">
        <v>13</v>
      </c>
      <c r="C25" s="19"/>
      <c r="D25" s="19"/>
      <c r="E25" s="266"/>
      <c r="F25" s="20"/>
    </row>
    <row r="26" spans="1:6">
      <c r="A26" s="17" t="s">
        <v>213</v>
      </c>
      <c r="B26" s="27" t="s">
        <v>186</v>
      </c>
      <c r="C26" s="19" t="s">
        <v>12</v>
      </c>
      <c r="D26" s="19">
        <v>120</v>
      </c>
      <c r="E26" s="266"/>
      <c r="F26" s="20">
        <f>E26*T</f>
        <v>0</v>
      </c>
    </row>
    <row r="27" spans="1:6">
      <c r="A27" s="17" t="s">
        <v>214</v>
      </c>
      <c r="B27" s="27" t="s">
        <v>147</v>
      </c>
      <c r="C27" s="19" t="s">
        <v>12</v>
      </c>
      <c r="D27" s="19">
        <v>80</v>
      </c>
      <c r="E27" s="266"/>
      <c r="F27" s="20">
        <f>E27*T</f>
        <v>0</v>
      </c>
    </row>
    <row r="28" spans="1:6">
      <c r="A28" s="17" t="s">
        <v>175</v>
      </c>
      <c r="B28" s="27" t="s">
        <v>36</v>
      </c>
      <c r="C28" s="19" t="s">
        <v>12</v>
      </c>
      <c r="D28" s="19">
        <v>340</v>
      </c>
      <c r="E28" s="266"/>
      <c r="F28" s="20">
        <f>E28*T</f>
        <v>0</v>
      </c>
    </row>
    <row r="29" spans="1:6" ht="15.75">
      <c r="A29" s="28"/>
      <c r="B29" s="30" t="s">
        <v>75</v>
      </c>
      <c r="C29" s="19"/>
      <c r="D29" s="87"/>
      <c r="E29" s="266"/>
      <c r="F29" s="20"/>
    </row>
    <row r="30" spans="1:6" ht="30">
      <c r="A30" s="17" t="s">
        <v>176</v>
      </c>
      <c r="B30" s="27" t="s">
        <v>109</v>
      </c>
      <c r="C30" s="19" t="s">
        <v>8</v>
      </c>
      <c r="D30" s="19">
        <v>1</v>
      </c>
      <c r="E30" s="266"/>
      <c r="F30" s="20">
        <f>E30*T</f>
        <v>0</v>
      </c>
    </row>
    <row r="31" spans="1:6" s="26" customFormat="1" ht="15.75">
      <c r="A31" s="22"/>
      <c r="B31" s="23" t="s">
        <v>5</v>
      </c>
      <c r="C31" s="24"/>
      <c r="D31" s="88"/>
      <c r="E31" s="268"/>
      <c r="F31" s="25">
        <f>SUM(F11:F30)</f>
        <v>0</v>
      </c>
    </row>
    <row r="32" spans="1:6" s="26" customFormat="1" ht="15.75">
      <c r="A32" s="22"/>
      <c r="B32" s="31"/>
      <c r="C32" s="32"/>
      <c r="D32" s="89"/>
      <c r="E32" s="270"/>
      <c r="F32" s="25"/>
    </row>
    <row r="33" spans="1:6" ht="15.75">
      <c r="A33" s="28">
        <v>3</v>
      </c>
      <c r="B33" s="29" t="s">
        <v>14</v>
      </c>
      <c r="C33" s="19"/>
      <c r="D33" s="87"/>
      <c r="E33" s="266"/>
      <c r="F33" s="20"/>
    </row>
    <row r="34" spans="1:6" s="33" customFormat="1">
      <c r="A34" s="17" t="s">
        <v>150</v>
      </c>
      <c r="B34" s="27" t="s">
        <v>187</v>
      </c>
      <c r="C34" s="19" t="s">
        <v>15</v>
      </c>
      <c r="D34" s="19">
        <v>720</v>
      </c>
      <c r="E34" s="266"/>
      <c r="F34" s="20">
        <f>E34*D34</f>
        <v>0</v>
      </c>
    </row>
    <row r="35" spans="1:6" s="33" customFormat="1">
      <c r="A35" s="17" t="s">
        <v>48</v>
      </c>
      <c r="B35" s="27" t="s">
        <v>188</v>
      </c>
      <c r="C35" s="19" t="s">
        <v>15</v>
      </c>
      <c r="D35" s="19">
        <v>560</v>
      </c>
      <c r="E35" s="266"/>
      <c r="F35" s="20">
        <f>E35*D35</f>
        <v>0</v>
      </c>
    </row>
    <row r="36" spans="1:6" s="33" customFormat="1" ht="30">
      <c r="A36" s="17" t="s">
        <v>49</v>
      </c>
      <c r="B36" s="27" t="s">
        <v>110</v>
      </c>
      <c r="C36" s="19" t="s">
        <v>15</v>
      </c>
      <c r="D36" s="19">
        <v>1220</v>
      </c>
      <c r="E36" s="266"/>
      <c r="F36" s="20">
        <f>E36*D36</f>
        <v>0</v>
      </c>
    </row>
    <row r="37" spans="1:6" s="33" customFormat="1">
      <c r="A37" s="17" t="s">
        <v>50</v>
      </c>
      <c r="B37" s="27" t="s">
        <v>30</v>
      </c>
      <c r="C37" s="19" t="s">
        <v>15</v>
      </c>
      <c r="D37" s="3">
        <v>100</v>
      </c>
      <c r="E37" s="266"/>
      <c r="F37" s="20">
        <f>E37*D36</f>
        <v>0</v>
      </c>
    </row>
    <row r="38" spans="1:6" s="36" customFormat="1">
      <c r="A38" s="17" t="s">
        <v>220</v>
      </c>
      <c r="B38" s="34" t="s">
        <v>17</v>
      </c>
      <c r="C38" s="35" t="s">
        <v>16</v>
      </c>
      <c r="D38" s="82">
        <v>6400</v>
      </c>
      <c r="E38" s="271"/>
      <c r="F38" s="20">
        <f>E38*D38</f>
        <v>0</v>
      </c>
    </row>
    <row r="39" spans="1:6" s="36" customFormat="1">
      <c r="A39" s="17" t="s">
        <v>221</v>
      </c>
      <c r="B39" s="34" t="s">
        <v>18</v>
      </c>
      <c r="C39" s="35" t="s">
        <v>8</v>
      </c>
      <c r="D39" s="82">
        <v>2</v>
      </c>
      <c r="E39" s="271"/>
      <c r="F39" s="20">
        <f>E39*D39</f>
        <v>0</v>
      </c>
    </row>
    <row r="40" spans="1:6" s="26" customFormat="1" ht="15.75">
      <c r="A40" s="22"/>
      <c r="B40" s="23" t="s">
        <v>5</v>
      </c>
      <c r="C40" s="24"/>
      <c r="D40" s="88"/>
      <c r="E40" s="268"/>
      <c r="F40" s="25">
        <f>SUM(F36:F39)</f>
        <v>0</v>
      </c>
    </row>
    <row r="41" spans="1:6" s="26" customFormat="1" ht="15.75">
      <c r="A41" s="22"/>
      <c r="B41" s="31"/>
      <c r="C41" s="32"/>
      <c r="D41" s="89"/>
      <c r="E41" s="270"/>
      <c r="F41" s="25"/>
    </row>
    <row r="42" spans="1:6" ht="15.75">
      <c r="A42" s="28">
        <v>4</v>
      </c>
      <c r="B42" s="29" t="s">
        <v>19</v>
      </c>
      <c r="C42" s="19"/>
      <c r="D42" s="87"/>
      <c r="E42" s="266"/>
      <c r="F42" s="20"/>
    </row>
    <row r="43" spans="1:6" ht="15.75">
      <c r="A43" s="113" t="s">
        <v>52</v>
      </c>
      <c r="B43" s="114" t="s">
        <v>20</v>
      </c>
      <c r="C43" s="19"/>
      <c r="D43" s="87"/>
      <c r="E43" s="266"/>
      <c r="F43" s="20"/>
    </row>
    <row r="44" spans="1:6" ht="30">
      <c r="A44" s="17" t="s">
        <v>55</v>
      </c>
      <c r="B44" s="37" t="s">
        <v>35</v>
      </c>
      <c r="C44" s="38" t="s">
        <v>12</v>
      </c>
      <c r="D44" s="19">
        <v>220</v>
      </c>
      <c r="E44" s="272"/>
      <c r="F44" s="39">
        <f t="shared" ref="F44:F49" si="0">D44*E44</f>
        <v>0</v>
      </c>
    </row>
    <row r="45" spans="1:6">
      <c r="A45" s="17" t="s">
        <v>56</v>
      </c>
      <c r="B45" s="37" t="s">
        <v>21</v>
      </c>
      <c r="C45" s="38" t="s">
        <v>12</v>
      </c>
      <c r="D45" s="19">
        <v>180</v>
      </c>
      <c r="E45" s="272"/>
      <c r="F45" s="39">
        <f t="shared" si="0"/>
        <v>0</v>
      </c>
    </row>
    <row r="46" spans="1:6">
      <c r="A46" s="17" t="s">
        <v>57</v>
      </c>
      <c r="B46" s="37" t="s">
        <v>85</v>
      </c>
      <c r="C46" s="38" t="s">
        <v>12</v>
      </c>
      <c r="D46" s="19">
        <v>40</v>
      </c>
      <c r="E46" s="272"/>
      <c r="F46" s="39">
        <f t="shared" si="0"/>
        <v>0</v>
      </c>
    </row>
    <row r="47" spans="1:6">
      <c r="A47" s="17" t="s">
        <v>256</v>
      </c>
      <c r="B47" s="37" t="s">
        <v>219</v>
      </c>
      <c r="C47" s="38" t="s">
        <v>22</v>
      </c>
      <c r="D47" s="19">
        <v>8</v>
      </c>
      <c r="E47" s="272"/>
      <c r="F47" s="39">
        <f t="shared" si="0"/>
        <v>0</v>
      </c>
    </row>
    <row r="48" spans="1:6">
      <c r="A48" s="17" t="s">
        <v>90</v>
      </c>
      <c r="B48" s="40" t="s">
        <v>23</v>
      </c>
      <c r="C48" s="41" t="s">
        <v>22</v>
      </c>
      <c r="D48" s="19">
        <v>5</v>
      </c>
      <c r="E48" s="273"/>
      <c r="F48" s="39">
        <f t="shared" si="0"/>
        <v>0</v>
      </c>
    </row>
    <row r="49" spans="1:6">
      <c r="A49" s="17" t="s">
        <v>91</v>
      </c>
      <c r="B49" s="40" t="s">
        <v>37</v>
      </c>
      <c r="C49" s="41" t="s">
        <v>8</v>
      </c>
      <c r="D49" s="19">
        <v>1</v>
      </c>
      <c r="E49" s="273"/>
      <c r="F49" s="39">
        <f t="shared" si="0"/>
        <v>0</v>
      </c>
    </row>
    <row r="50" spans="1:6" ht="15.75">
      <c r="A50" s="22"/>
      <c r="B50" s="44" t="s">
        <v>51</v>
      </c>
      <c r="C50" s="83"/>
      <c r="D50" s="90"/>
      <c r="E50" s="274"/>
      <c r="F50" s="46">
        <f>SUM(F43:F49)</f>
        <v>0</v>
      </c>
    </row>
    <row r="51" spans="1:6" ht="15.75">
      <c r="A51" s="113" t="s">
        <v>53</v>
      </c>
      <c r="B51" s="114" t="s">
        <v>86</v>
      </c>
      <c r="C51" s="19"/>
      <c r="D51" s="87"/>
      <c r="E51" s="266"/>
      <c r="F51" s="20"/>
    </row>
    <row r="52" spans="1:6" ht="30" hidden="1">
      <c r="A52" s="17" t="s">
        <v>58</v>
      </c>
      <c r="B52" s="101" t="s">
        <v>133</v>
      </c>
      <c r="C52" s="102" t="s">
        <v>12</v>
      </c>
      <c r="D52" s="19">
        <v>320</v>
      </c>
      <c r="E52" s="275"/>
      <c r="F52" s="39"/>
    </row>
    <row r="53" spans="1:6">
      <c r="A53" s="17" t="s">
        <v>58</v>
      </c>
      <c r="B53" s="101" t="s">
        <v>113</v>
      </c>
      <c r="C53" s="102" t="s">
        <v>12</v>
      </c>
      <c r="D53" s="19">
        <v>150</v>
      </c>
      <c r="E53" s="275"/>
      <c r="F53" s="39">
        <f>E53*D53</f>
        <v>0</v>
      </c>
    </row>
    <row r="54" spans="1:6" hidden="1">
      <c r="A54" s="17" t="s">
        <v>59</v>
      </c>
      <c r="B54" s="101" t="s">
        <v>32</v>
      </c>
      <c r="C54" s="102" t="s">
        <v>12</v>
      </c>
      <c r="D54" s="19">
        <v>50</v>
      </c>
      <c r="E54" s="275"/>
      <c r="F54" s="39"/>
    </row>
    <row r="55" spans="1:6" ht="30" hidden="1">
      <c r="A55" s="17" t="s">
        <v>60</v>
      </c>
      <c r="B55" s="115" t="s">
        <v>145</v>
      </c>
      <c r="C55" s="116" t="s">
        <v>12</v>
      </c>
      <c r="D55" s="19">
        <v>560</v>
      </c>
      <c r="E55" s="276"/>
      <c r="F55" s="39"/>
    </row>
    <row r="56" spans="1:6" hidden="1">
      <c r="A56" s="17" t="s">
        <v>222</v>
      </c>
      <c r="B56" s="115" t="s">
        <v>111</v>
      </c>
      <c r="C56" s="116" t="s">
        <v>12</v>
      </c>
      <c r="D56" s="19">
        <v>320</v>
      </c>
      <c r="E56" s="276"/>
      <c r="F56" s="39"/>
    </row>
    <row r="57" spans="1:6" hidden="1">
      <c r="A57" s="17" t="s">
        <v>77</v>
      </c>
      <c r="B57" s="115" t="s">
        <v>112</v>
      </c>
      <c r="C57" s="116" t="s">
        <v>12</v>
      </c>
      <c r="D57" s="19">
        <v>760</v>
      </c>
      <c r="E57" s="276"/>
      <c r="F57" s="39"/>
    </row>
    <row r="58" spans="1:6">
      <c r="A58" s="17" t="s">
        <v>59</v>
      </c>
      <c r="B58" s="101" t="s">
        <v>99</v>
      </c>
      <c r="C58" s="102" t="s">
        <v>22</v>
      </c>
      <c r="D58" s="19">
        <v>4</v>
      </c>
      <c r="E58" s="275"/>
      <c r="F58" s="39">
        <f t="shared" ref="F58" si="1">E58*D58</f>
        <v>0</v>
      </c>
    </row>
    <row r="59" spans="1:6" ht="22.5" customHeight="1">
      <c r="A59" s="17" t="s">
        <v>60</v>
      </c>
      <c r="B59" s="101" t="s">
        <v>251</v>
      </c>
      <c r="C59" s="102" t="s">
        <v>12</v>
      </c>
      <c r="D59" s="19">
        <v>150</v>
      </c>
      <c r="E59" s="275"/>
      <c r="F59" s="39">
        <f>E59*D59</f>
        <v>0</v>
      </c>
    </row>
    <row r="60" spans="1:6">
      <c r="A60" s="17" t="s">
        <v>222</v>
      </c>
      <c r="B60" s="101" t="s">
        <v>247</v>
      </c>
      <c r="C60" s="102" t="s">
        <v>12</v>
      </c>
      <c r="D60" s="19">
        <v>450</v>
      </c>
      <c r="E60" s="275"/>
      <c r="F60" s="39">
        <f>E60*D60</f>
        <v>0</v>
      </c>
    </row>
    <row r="61" spans="1:6" ht="15.75">
      <c r="A61" s="22"/>
      <c r="B61" s="44" t="s">
        <v>51</v>
      </c>
      <c r="C61" s="83"/>
      <c r="D61" s="90"/>
      <c r="E61" s="274"/>
      <c r="F61" s="46">
        <f>SUM(F53:F60)</f>
        <v>0</v>
      </c>
    </row>
    <row r="62" spans="1:6" ht="16.5" thickBot="1">
      <c r="A62" s="22"/>
      <c r="B62" s="44"/>
      <c r="C62" s="45"/>
      <c r="D62" s="91"/>
      <c r="E62" s="277"/>
      <c r="F62" s="46"/>
    </row>
    <row r="63" spans="1:6" ht="15.75">
      <c r="A63" s="103"/>
      <c r="B63" s="104"/>
      <c r="C63" s="105"/>
      <c r="D63" s="106"/>
      <c r="E63" s="278"/>
      <c r="F63" s="107"/>
    </row>
    <row r="64" spans="1:6" ht="16.5" thickBot="1">
      <c r="A64" s="108"/>
      <c r="B64" s="109"/>
      <c r="C64" s="110"/>
      <c r="D64" s="111"/>
      <c r="E64" s="279"/>
      <c r="F64" s="112"/>
    </row>
    <row r="65" spans="1:6" s="11" customFormat="1" ht="16.5" thickBot="1">
      <c r="A65" s="6" t="s">
        <v>0</v>
      </c>
      <c r="B65" s="7" t="s">
        <v>1</v>
      </c>
      <c r="C65" s="8" t="s">
        <v>2</v>
      </c>
      <c r="D65" s="8" t="s">
        <v>3</v>
      </c>
      <c r="E65" s="280" t="s">
        <v>4</v>
      </c>
      <c r="F65" s="10" t="s">
        <v>5</v>
      </c>
    </row>
    <row r="66" spans="1:6" ht="15.75">
      <c r="A66" s="113" t="s">
        <v>54</v>
      </c>
      <c r="B66" s="114" t="s">
        <v>76</v>
      </c>
      <c r="C66" s="19"/>
      <c r="D66" s="87"/>
      <c r="E66" s="266"/>
      <c r="F66" s="20"/>
    </row>
    <row r="67" spans="1:6" s="84" customFormat="1" ht="30" hidden="1">
      <c r="A67" s="17" t="s">
        <v>61</v>
      </c>
      <c r="B67" s="85" t="s">
        <v>78</v>
      </c>
      <c r="C67" s="19" t="s">
        <v>12</v>
      </c>
      <c r="D67" s="86">
        <v>80</v>
      </c>
      <c r="E67" s="265"/>
      <c r="F67" s="39"/>
    </row>
    <row r="68" spans="1:6" s="84" customFormat="1" hidden="1">
      <c r="A68" s="17" t="s">
        <v>62</v>
      </c>
      <c r="B68" s="85" t="s">
        <v>92</v>
      </c>
      <c r="C68" s="19" t="s">
        <v>12</v>
      </c>
      <c r="D68" s="86">
        <v>80</v>
      </c>
      <c r="E68" s="265"/>
      <c r="F68" s="39"/>
    </row>
    <row r="69" spans="1:6" hidden="1">
      <c r="A69" s="17" t="s">
        <v>63</v>
      </c>
      <c r="B69" s="37" t="s">
        <v>87</v>
      </c>
      <c r="C69" s="38" t="s">
        <v>22</v>
      </c>
      <c r="D69" s="19">
        <v>2</v>
      </c>
      <c r="E69" s="272"/>
      <c r="F69" s="39"/>
    </row>
    <row r="70" spans="1:6" s="84" customFormat="1">
      <c r="A70" s="17" t="s">
        <v>61</v>
      </c>
      <c r="B70" s="85" t="s">
        <v>223</v>
      </c>
      <c r="C70" s="19" t="s">
        <v>126</v>
      </c>
      <c r="D70" s="86">
        <v>6</v>
      </c>
      <c r="E70" s="265"/>
      <c r="F70" s="39">
        <f>D70*E70</f>
        <v>0</v>
      </c>
    </row>
    <row r="71" spans="1:6" s="84" customFormat="1" hidden="1">
      <c r="A71" s="17" t="s">
        <v>64</v>
      </c>
      <c r="B71" s="115" t="s">
        <v>114</v>
      </c>
      <c r="C71" s="116" t="s">
        <v>12</v>
      </c>
      <c r="D71" s="19">
        <v>370</v>
      </c>
      <c r="E71" s="276"/>
      <c r="F71" s="39"/>
    </row>
    <row r="72" spans="1:6" ht="30" hidden="1">
      <c r="A72" s="17" t="s">
        <v>65</v>
      </c>
      <c r="B72" s="85" t="s">
        <v>148</v>
      </c>
      <c r="C72" s="19" t="s">
        <v>8</v>
      </c>
      <c r="D72" s="86">
        <v>1</v>
      </c>
      <c r="E72" s="265"/>
      <c r="F72" s="39"/>
    </row>
    <row r="73" spans="1:6" s="84" customFormat="1" ht="30" hidden="1">
      <c r="A73" s="17" t="s">
        <v>79</v>
      </c>
      <c r="B73" s="85" t="s">
        <v>103</v>
      </c>
      <c r="C73" s="19" t="s">
        <v>8</v>
      </c>
      <c r="D73" s="86">
        <v>1</v>
      </c>
      <c r="E73" s="265"/>
      <c r="F73" s="39"/>
    </row>
    <row r="74" spans="1:6" ht="15.75">
      <c r="A74" s="22"/>
      <c r="B74" s="44" t="s">
        <v>51</v>
      </c>
      <c r="C74" s="83"/>
      <c r="D74" s="90"/>
      <c r="E74" s="274"/>
      <c r="F74" s="46">
        <f>SUM(F67:F73)</f>
        <v>0</v>
      </c>
    </row>
    <row r="75" spans="1:6" ht="15.75">
      <c r="A75" s="113" t="s">
        <v>73</v>
      </c>
      <c r="B75" s="114" t="s">
        <v>89</v>
      </c>
      <c r="C75" s="19"/>
      <c r="D75" s="87"/>
      <c r="E75" s="266"/>
      <c r="F75" s="20"/>
    </row>
    <row r="76" spans="1:6" s="84" customFormat="1" ht="30">
      <c r="A76" s="17" t="s">
        <v>80</v>
      </c>
      <c r="B76" s="85" t="s">
        <v>224</v>
      </c>
      <c r="C76" s="19" t="s">
        <v>12</v>
      </c>
      <c r="D76" s="86">
        <v>50</v>
      </c>
      <c r="E76" s="265"/>
      <c r="F76" s="39">
        <f t="shared" ref="F76" si="2">D76*E76</f>
        <v>0</v>
      </c>
    </row>
    <row r="77" spans="1:6" s="84" customFormat="1" ht="30">
      <c r="A77" s="17" t="s">
        <v>81</v>
      </c>
      <c r="B77" s="85" t="s">
        <v>102</v>
      </c>
      <c r="C77" s="19" t="s">
        <v>12</v>
      </c>
      <c r="D77" s="86">
        <v>50</v>
      </c>
      <c r="E77" s="265"/>
      <c r="F77" s="39">
        <f>D77*E77</f>
        <v>0</v>
      </c>
    </row>
    <row r="78" spans="1:6" s="84" customFormat="1" ht="30">
      <c r="A78" s="17" t="s">
        <v>82</v>
      </c>
      <c r="B78" s="85" t="s">
        <v>88</v>
      </c>
      <c r="C78" s="19" t="s">
        <v>22</v>
      </c>
      <c r="D78" s="86">
        <v>1</v>
      </c>
      <c r="E78" s="265"/>
      <c r="F78" s="39">
        <f>D78*E78</f>
        <v>0</v>
      </c>
    </row>
    <row r="79" spans="1:6" s="84" customFormat="1">
      <c r="A79" s="17" t="s">
        <v>149</v>
      </c>
      <c r="B79" s="85" t="s">
        <v>225</v>
      </c>
      <c r="C79" s="19" t="s">
        <v>8</v>
      </c>
      <c r="D79" s="86">
        <v>1</v>
      </c>
      <c r="E79" s="265"/>
      <c r="F79" s="39">
        <f>D79*E79</f>
        <v>0</v>
      </c>
    </row>
    <row r="80" spans="1:6" ht="15.75">
      <c r="A80" s="22"/>
      <c r="B80" s="44" t="s">
        <v>51</v>
      </c>
      <c r="C80" s="83"/>
      <c r="D80" s="90"/>
      <c r="E80" s="274"/>
      <c r="F80" s="46">
        <f>SUM(F76:F79)</f>
        <v>0</v>
      </c>
    </row>
    <row r="81" spans="1:6" ht="15.75">
      <c r="A81" s="22"/>
      <c r="B81" s="23" t="s">
        <v>5</v>
      </c>
      <c r="C81" s="24"/>
      <c r="D81" s="88"/>
      <c r="E81" s="268"/>
      <c r="F81" s="25">
        <f>F50+F61+F80+F74</f>
        <v>0</v>
      </c>
    </row>
    <row r="82" spans="1:6" s="26" customFormat="1" ht="15.75">
      <c r="A82" s="22"/>
      <c r="B82" s="31"/>
      <c r="C82" s="32"/>
      <c r="D82" s="89"/>
      <c r="E82" s="270"/>
      <c r="F82" s="25"/>
    </row>
    <row r="83" spans="1:6" ht="15.75">
      <c r="A83" s="28">
        <v>5</v>
      </c>
      <c r="B83" s="29" t="s">
        <v>38</v>
      </c>
      <c r="C83" s="19"/>
      <c r="D83" s="87"/>
      <c r="E83" s="266"/>
      <c r="F83" s="20"/>
    </row>
    <row r="84" spans="1:6" ht="15.75">
      <c r="A84" s="28"/>
      <c r="B84" s="29" t="s">
        <v>153</v>
      </c>
      <c r="C84" s="19"/>
      <c r="D84" s="87"/>
      <c r="E84" s="266"/>
      <c r="F84" s="20"/>
    </row>
    <row r="85" spans="1:6">
      <c r="A85" s="17" t="s">
        <v>217</v>
      </c>
      <c r="B85" s="27" t="s">
        <v>155</v>
      </c>
      <c r="C85" s="19" t="s">
        <v>12</v>
      </c>
      <c r="D85" s="19">
        <v>205</v>
      </c>
      <c r="E85" s="266"/>
      <c r="F85" s="20">
        <f t="shared" ref="F85:F86" si="3">E85*D85</f>
        <v>0</v>
      </c>
    </row>
    <row r="86" spans="1:6">
      <c r="A86" s="17" t="s">
        <v>66</v>
      </c>
      <c r="B86" s="27" t="s">
        <v>168</v>
      </c>
      <c r="C86" s="19" t="s">
        <v>12</v>
      </c>
      <c r="D86" s="19">
        <v>130</v>
      </c>
      <c r="E86" s="266"/>
      <c r="F86" s="20">
        <f t="shared" si="3"/>
        <v>0</v>
      </c>
    </row>
    <row r="87" spans="1:6" ht="15.75">
      <c r="A87" s="28"/>
      <c r="B87" s="29" t="s">
        <v>154</v>
      </c>
      <c r="C87" s="19"/>
      <c r="D87" s="87"/>
      <c r="E87" s="266"/>
      <c r="F87" s="20"/>
    </row>
    <row r="88" spans="1:6">
      <c r="A88" s="17" t="s">
        <v>67</v>
      </c>
      <c r="B88" s="27" t="s">
        <v>83</v>
      </c>
      <c r="C88" s="19" t="s">
        <v>12</v>
      </c>
      <c r="D88" s="19">
        <v>480</v>
      </c>
      <c r="E88" s="266"/>
      <c r="F88" s="20">
        <f t="shared" ref="F88:F90" si="4">E88*D88</f>
        <v>0</v>
      </c>
    </row>
    <row r="89" spans="1:6">
      <c r="A89" s="17" t="s">
        <v>94</v>
      </c>
      <c r="B89" s="27" t="s">
        <v>226</v>
      </c>
      <c r="C89" s="19" t="s">
        <v>12</v>
      </c>
      <c r="D89" s="19">
        <v>350</v>
      </c>
      <c r="E89" s="266"/>
      <c r="F89" s="20">
        <f t="shared" ref="F89" si="5">E89*D89</f>
        <v>0</v>
      </c>
    </row>
    <row r="90" spans="1:6">
      <c r="A90" s="17" t="s">
        <v>139</v>
      </c>
      <c r="B90" s="27" t="s">
        <v>100</v>
      </c>
      <c r="C90" s="19" t="s">
        <v>12</v>
      </c>
      <c r="D90" s="19">
        <v>220</v>
      </c>
      <c r="E90" s="266"/>
      <c r="F90" s="20">
        <f t="shared" si="4"/>
        <v>0</v>
      </c>
    </row>
    <row r="91" spans="1:6">
      <c r="A91" s="17" t="s">
        <v>140</v>
      </c>
      <c r="B91" s="27" t="s">
        <v>201</v>
      </c>
      <c r="C91" s="19" t="s">
        <v>12</v>
      </c>
      <c r="D91" s="19">
        <v>50</v>
      </c>
      <c r="E91" s="266"/>
      <c r="F91" s="20">
        <f t="shared" ref="F91" si="6">E91*D91</f>
        <v>0</v>
      </c>
    </row>
    <row r="92" spans="1:6" ht="15.75">
      <c r="A92" s="28"/>
      <c r="B92" s="29" t="s">
        <v>189</v>
      </c>
      <c r="C92" s="19"/>
      <c r="D92" s="87"/>
      <c r="E92" s="266"/>
      <c r="F92" s="20"/>
    </row>
    <row r="93" spans="1:6">
      <c r="A93" s="17" t="s">
        <v>67</v>
      </c>
      <c r="B93" s="27" t="s">
        <v>83</v>
      </c>
      <c r="C93" s="19" t="s">
        <v>12</v>
      </c>
      <c r="D93" s="19">
        <v>470</v>
      </c>
      <c r="E93" s="266"/>
      <c r="F93" s="20">
        <f t="shared" ref="F93:F94" si="7">E93*D93</f>
        <v>0</v>
      </c>
    </row>
    <row r="94" spans="1:6">
      <c r="A94" s="17" t="s">
        <v>170</v>
      </c>
      <c r="B94" s="27" t="s">
        <v>169</v>
      </c>
      <c r="C94" s="19" t="s">
        <v>12</v>
      </c>
      <c r="D94" s="19">
        <v>120</v>
      </c>
      <c r="E94" s="266"/>
      <c r="F94" s="20">
        <f t="shared" si="7"/>
        <v>0</v>
      </c>
    </row>
    <row r="95" spans="1:6" s="26" customFormat="1" ht="15.75">
      <c r="A95" s="22"/>
      <c r="B95" s="23" t="s">
        <v>24</v>
      </c>
      <c r="C95" s="24"/>
      <c r="D95" s="88"/>
      <c r="E95" s="268"/>
      <c r="F95" s="25">
        <f>SUM(F85:F90)</f>
        <v>0</v>
      </c>
    </row>
    <row r="96" spans="1:6" s="11" customFormat="1" ht="15.75">
      <c r="A96" s="22"/>
      <c r="B96" s="43"/>
      <c r="C96" s="32"/>
      <c r="D96" s="89"/>
      <c r="E96" s="270"/>
      <c r="F96" s="25"/>
    </row>
    <row r="97" spans="1:6" ht="15.75">
      <c r="A97" s="28">
        <v>6</v>
      </c>
      <c r="B97" s="29" t="s">
        <v>26</v>
      </c>
      <c r="C97" s="19"/>
      <c r="D97" s="87"/>
      <c r="E97" s="266"/>
      <c r="F97" s="20"/>
    </row>
    <row r="98" spans="1:6" s="47" customFormat="1">
      <c r="A98" s="17" t="s">
        <v>68</v>
      </c>
      <c r="B98" s="34" t="s">
        <v>141</v>
      </c>
      <c r="C98" s="82" t="s">
        <v>22</v>
      </c>
      <c r="D98" s="82">
        <v>2</v>
      </c>
      <c r="E98" s="271"/>
      <c r="F98" s="20">
        <f t="shared" ref="F98:F100" si="8">T*E98</f>
        <v>0</v>
      </c>
    </row>
    <row r="99" spans="1:6" s="47" customFormat="1">
      <c r="A99" s="17" t="s">
        <v>69</v>
      </c>
      <c r="B99" s="34" t="s">
        <v>101</v>
      </c>
      <c r="C99" s="82" t="s">
        <v>22</v>
      </c>
      <c r="D99" s="82">
        <v>1</v>
      </c>
      <c r="E99" s="271"/>
      <c r="F99" s="20">
        <f t="shared" si="8"/>
        <v>0</v>
      </c>
    </row>
    <row r="100" spans="1:6" s="47" customFormat="1">
      <c r="A100" s="17" t="s">
        <v>257</v>
      </c>
      <c r="B100" s="34" t="s">
        <v>152</v>
      </c>
      <c r="C100" s="82" t="s">
        <v>8</v>
      </c>
      <c r="D100" s="82">
        <v>1</v>
      </c>
      <c r="E100" s="271"/>
      <c r="F100" s="20">
        <f t="shared" si="8"/>
        <v>0</v>
      </c>
    </row>
    <row r="101" spans="1:6" s="26" customFormat="1" ht="15.75">
      <c r="A101" s="22"/>
      <c r="B101" s="23" t="s">
        <v>5</v>
      </c>
      <c r="C101" s="24"/>
      <c r="D101" s="88"/>
      <c r="E101" s="268"/>
      <c r="F101" s="25">
        <f>SUM(F98:F100)</f>
        <v>0</v>
      </c>
    </row>
    <row r="102" spans="1:6" s="26" customFormat="1" ht="16.5" thickBot="1">
      <c r="A102" s="22"/>
      <c r="B102" s="23"/>
      <c r="C102" s="32"/>
      <c r="D102" s="89"/>
      <c r="E102" s="270"/>
      <c r="F102" s="25"/>
    </row>
    <row r="103" spans="1:6" ht="15.75">
      <c r="A103" s="103"/>
      <c r="B103" s="104"/>
      <c r="C103" s="105"/>
      <c r="D103" s="106"/>
      <c r="E103" s="278"/>
      <c r="F103" s="107"/>
    </row>
    <row r="104" spans="1:6" ht="16.5" thickBot="1">
      <c r="A104" s="108"/>
      <c r="B104" s="109"/>
      <c r="C104" s="110"/>
      <c r="D104" s="111"/>
      <c r="E104" s="279"/>
      <c r="F104" s="112"/>
    </row>
    <row r="105" spans="1:6" s="11" customFormat="1" ht="16.5" thickBot="1">
      <c r="A105" s="6" t="s">
        <v>0</v>
      </c>
      <c r="B105" s="7" t="s">
        <v>1</v>
      </c>
      <c r="C105" s="8" t="s">
        <v>2</v>
      </c>
      <c r="D105" s="8" t="s">
        <v>3</v>
      </c>
      <c r="E105" s="280" t="s">
        <v>4</v>
      </c>
      <c r="F105" s="10" t="s">
        <v>5</v>
      </c>
    </row>
    <row r="106" spans="1:6" ht="15.75">
      <c r="A106" s="28">
        <v>7</v>
      </c>
      <c r="B106" s="29" t="s">
        <v>31</v>
      </c>
      <c r="C106" s="19"/>
      <c r="D106" s="87"/>
      <c r="E106" s="266"/>
      <c r="F106" s="20"/>
    </row>
    <row r="107" spans="1:6" ht="30">
      <c r="A107" s="17" t="s">
        <v>227</v>
      </c>
      <c r="B107" s="27" t="s">
        <v>137</v>
      </c>
      <c r="C107" s="19" t="s">
        <v>12</v>
      </c>
      <c r="D107" s="19">
        <v>240</v>
      </c>
      <c r="E107" s="266"/>
      <c r="F107" s="20">
        <f>E107*D107</f>
        <v>0</v>
      </c>
    </row>
    <row r="108" spans="1:6" ht="30">
      <c r="A108" s="17" t="s">
        <v>228</v>
      </c>
      <c r="B108" s="27" t="s">
        <v>200</v>
      </c>
      <c r="C108" s="19" t="s">
        <v>12</v>
      </c>
      <c r="D108" s="19">
        <v>130</v>
      </c>
      <c r="E108" s="266"/>
      <c r="F108" s="20">
        <f>E108*D108</f>
        <v>0</v>
      </c>
    </row>
    <row r="109" spans="1:6" ht="30">
      <c r="A109" s="17" t="s">
        <v>70</v>
      </c>
      <c r="B109" s="27" t="s">
        <v>190</v>
      </c>
      <c r="C109" s="19" t="s">
        <v>12</v>
      </c>
      <c r="D109" s="19">
        <v>80</v>
      </c>
      <c r="E109" s="266"/>
      <c r="F109" s="20">
        <f>E109*D109</f>
        <v>0</v>
      </c>
    </row>
    <row r="110" spans="1:6" ht="30">
      <c r="A110" s="17" t="s">
        <v>229</v>
      </c>
      <c r="B110" s="27" t="s">
        <v>199</v>
      </c>
      <c r="C110" s="19" t="s">
        <v>12</v>
      </c>
      <c r="D110" s="19">
        <v>135</v>
      </c>
      <c r="E110" s="266"/>
      <c r="F110" s="20">
        <f>E110*D110</f>
        <v>0</v>
      </c>
    </row>
    <row r="111" spans="1:6" ht="30">
      <c r="A111" s="17" t="s">
        <v>142</v>
      </c>
      <c r="B111" s="27" t="s">
        <v>104</v>
      </c>
      <c r="C111" s="19" t="s">
        <v>22</v>
      </c>
      <c r="D111" s="19">
        <v>2</v>
      </c>
      <c r="E111" s="266"/>
      <c r="F111" s="20">
        <f t="shared" ref="F111:F113" si="9">E111*D111</f>
        <v>0</v>
      </c>
    </row>
    <row r="112" spans="1:6" ht="30">
      <c r="A112" s="17" t="s">
        <v>74</v>
      </c>
      <c r="B112" s="27" t="s">
        <v>252</v>
      </c>
      <c r="C112" s="19" t="s">
        <v>22</v>
      </c>
      <c r="D112" s="19">
        <v>2</v>
      </c>
      <c r="E112" s="266"/>
      <c r="F112" s="20">
        <f t="shared" ref="F112" si="10">E112*D112</f>
        <v>0</v>
      </c>
    </row>
    <row r="113" spans="1:6">
      <c r="A113" s="17" t="s">
        <v>230</v>
      </c>
      <c r="B113" s="27" t="s">
        <v>33</v>
      </c>
      <c r="C113" s="19" t="s">
        <v>22</v>
      </c>
      <c r="D113" s="19">
        <v>2</v>
      </c>
      <c r="E113" s="266"/>
      <c r="F113" s="20">
        <f t="shared" si="9"/>
        <v>0</v>
      </c>
    </row>
    <row r="114" spans="1:6" s="26" customFormat="1" ht="15.75">
      <c r="A114" s="22"/>
      <c r="B114" s="23" t="s">
        <v>5</v>
      </c>
      <c r="C114" s="24"/>
      <c r="D114" s="88"/>
      <c r="E114" s="268"/>
      <c r="F114" s="25">
        <f>SUM(F107:F113)</f>
        <v>0</v>
      </c>
    </row>
    <row r="115" spans="1:6" s="26" customFormat="1" ht="15.75">
      <c r="A115" s="151"/>
      <c r="B115" s="152"/>
      <c r="C115" s="153"/>
      <c r="D115" s="154"/>
      <c r="E115" s="281"/>
      <c r="F115" s="155"/>
    </row>
    <row r="116" spans="1:6" s="150" customFormat="1" ht="15.75">
      <c r="A116" s="175">
        <v>8</v>
      </c>
      <c r="B116" s="182" t="s">
        <v>34</v>
      </c>
      <c r="C116" s="143"/>
      <c r="D116" s="177"/>
      <c r="E116" s="269"/>
      <c r="F116" s="144"/>
    </row>
    <row r="117" spans="1:6" s="178" customFormat="1" ht="30">
      <c r="A117" s="142" t="s">
        <v>71</v>
      </c>
      <c r="B117" s="161" t="s">
        <v>191</v>
      </c>
      <c r="C117" s="162" t="s">
        <v>16</v>
      </c>
      <c r="D117" s="163">
        <v>320</v>
      </c>
      <c r="E117" s="282"/>
      <c r="F117" s="164">
        <f t="shared" ref="F117:F123" si="11">E117*T</f>
        <v>0</v>
      </c>
    </row>
    <row r="118" spans="1:6" s="150" customFormat="1">
      <c r="A118" s="142" t="s">
        <v>72</v>
      </c>
      <c r="B118" s="161" t="s">
        <v>135</v>
      </c>
      <c r="C118" s="143" t="s">
        <v>136</v>
      </c>
      <c r="D118" s="143">
        <v>2</v>
      </c>
      <c r="E118" s="269"/>
      <c r="F118" s="144">
        <f>E118*D118</f>
        <v>0</v>
      </c>
    </row>
    <row r="119" spans="1:6" s="179" customFormat="1">
      <c r="A119" s="142" t="s">
        <v>95</v>
      </c>
      <c r="B119" s="166" t="s">
        <v>248</v>
      </c>
      <c r="C119" s="158" t="s">
        <v>16</v>
      </c>
      <c r="D119" s="163">
        <v>5750</v>
      </c>
      <c r="E119" s="283"/>
      <c r="F119" s="164">
        <f t="shared" si="11"/>
        <v>0</v>
      </c>
    </row>
    <row r="120" spans="1:6" s="179" customFormat="1">
      <c r="A120" s="142" t="s">
        <v>96</v>
      </c>
      <c r="B120" s="166" t="s">
        <v>181</v>
      </c>
      <c r="C120" s="158" t="s">
        <v>16</v>
      </c>
      <c r="D120" s="163">
        <v>550</v>
      </c>
      <c r="E120" s="283"/>
      <c r="F120" s="164">
        <f t="shared" ref="F120" si="12">E120*T</f>
        <v>0</v>
      </c>
    </row>
    <row r="121" spans="1:6" s="179" customFormat="1">
      <c r="A121" s="142" t="s">
        <v>171</v>
      </c>
      <c r="B121" s="166" t="s">
        <v>161</v>
      </c>
      <c r="C121" s="158" t="s">
        <v>16</v>
      </c>
      <c r="D121" s="163">
        <v>320</v>
      </c>
      <c r="E121" s="283"/>
      <c r="F121" s="164">
        <f>E121*T</f>
        <v>0</v>
      </c>
    </row>
    <row r="122" spans="1:6" s="179" customFormat="1">
      <c r="A122" s="142" t="s">
        <v>172</v>
      </c>
      <c r="B122" s="166" t="s">
        <v>192</v>
      </c>
      <c r="C122" s="158" t="s">
        <v>16</v>
      </c>
      <c r="D122" s="163">
        <v>5750</v>
      </c>
      <c r="E122" s="283"/>
      <c r="F122" s="164">
        <f t="shared" si="11"/>
        <v>0</v>
      </c>
    </row>
    <row r="123" spans="1:6" s="180" customFormat="1">
      <c r="A123" s="142" t="s">
        <v>173</v>
      </c>
      <c r="B123" s="166" t="s">
        <v>166</v>
      </c>
      <c r="C123" s="158" t="s">
        <v>8</v>
      </c>
      <c r="D123" s="167">
        <v>1</v>
      </c>
      <c r="E123" s="283"/>
      <c r="F123" s="164">
        <f t="shared" si="11"/>
        <v>0</v>
      </c>
    </row>
    <row r="124" spans="1:6" s="181" customFormat="1" ht="15.75">
      <c r="A124" s="151"/>
      <c r="B124" s="152" t="s">
        <v>5</v>
      </c>
      <c r="C124" s="183"/>
      <c r="D124" s="184"/>
      <c r="E124" s="284"/>
      <c r="F124" s="155">
        <f>SUM(F117:F123)</f>
        <v>0</v>
      </c>
    </row>
    <row r="125" spans="1:6" s="146" customFormat="1" ht="15.75">
      <c r="A125" s="156">
        <v>9</v>
      </c>
      <c r="B125" s="157" t="s">
        <v>156</v>
      </c>
      <c r="C125" s="158"/>
      <c r="D125" s="159"/>
      <c r="E125" s="283"/>
      <c r="F125" s="160"/>
    </row>
    <row r="126" spans="1:6">
      <c r="A126" s="17" t="s">
        <v>202</v>
      </c>
      <c r="B126" s="27" t="s">
        <v>25</v>
      </c>
      <c r="C126" s="19" t="s">
        <v>16</v>
      </c>
      <c r="D126" s="19">
        <v>1370</v>
      </c>
      <c r="E126" s="266"/>
      <c r="F126" s="20">
        <f>E126*D126</f>
        <v>0</v>
      </c>
    </row>
    <row r="127" spans="1:6" s="147" customFormat="1">
      <c r="A127" s="17" t="s">
        <v>203</v>
      </c>
      <c r="B127" s="161" t="s">
        <v>157</v>
      </c>
      <c r="C127" s="162" t="s">
        <v>15</v>
      </c>
      <c r="D127" s="163">
        <f>D129*0.3</f>
        <v>411</v>
      </c>
      <c r="E127" s="282"/>
      <c r="F127" s="164">
        <f>E127*T</f>
        <v>0</v>
      </c>
    </row>
    <row r="128" spans="1:6" s="147" customFormat="1">
      <c r="A128" s="17" t="s">
        <v>204</v>
      </c>
      <c r="B128" s="161" t="s">
        <v>158</v>
      </c>
      <c r="C128" s="162" t="s">
        <v>15</v>
      </c>
      <c r="D128" s="163">
        <f>D129*0.15</f>
        <v>205.5</v>
      </c>
      <c r="E128" s="282"/>
      <c r="F128" s="164">
        <f t="shared" ref="F128:F136" si="13">E128*T</f>
        <v>0</v>
      </c>
    </row>
    <row r="129" spans="1:6" s="147" customFormat="1" ht="20.25" customHeight="1">
      <c r="A129" s="17" t="s">
        <v>205</v>
      </c>
      <c r="B129" s="165" t="s">
        <v>159</v>
      </c>
      <c r="C129" s="162" t="s">
        <v>16</v>
      </c>
      <c r="D129" s="163">
        <v>1370</v>
      </c>
      <c r="E129" s="282"/>
      <c r="F129" s="164">
        <f t="shared" si="13"/>
        <v>0</v>
      </c>
    </row>
    <row r="130" spans="1:6" s="148" customFormat="1">
      <c r="A130" s="17" t="s">
        <v>206</v>
      </c>
      <c r="B130" s="166" t="s">
        <v>160</v>
      </c>
      <c r="C130" s="158" t="s">
        <v>16</v>
      </c>
      <c r="D130" s="163">
        <f>D129</f>
        <v>1370</v>
      </c>
      <c r="E130" s="283"/>
      <c r="F130" s="164">
        <f t="shared" si="13"/>
        <v>0</v>
      </c>
    </row>
    <row r="131" spans="1:6" s="148" customFormat="1">
      <c r="A131" s="17" t="s">
        <v>207</v>
      </c>
      <c r="B131" s="166" t="s">
        <v>161</v>
      </c>
      <c r="C131" s="158" t="s">
        <v>16</v>
      </c>
      <c r="D131" s="163">
        <f>D130</f>
        <v>1370</v>
      </c>
      <c r="E131" s="283"/>
      <c r="F131" s="164">
        <f>E131*T</f>
        <v>0</v>
      </c>
    </row>
    <row r="132" spans="1:6" s="148" customFormat="1">
      <c r="A132" s="17" t="s">
        <v>208</v>
      </c>
      <c r="B132" s="166" t="s">
        <v>162</v>
      </c>
      <c r="C132" s="158" t="s">
        <v>16</v>
      </c>
      <c r="D132" s="163">
        <f>D129</f>
        <v>1370</v>
      </c>
      <c r="E132" s="283"/>
      <c r="F132" s="164">
        <f t="shared" si="13"/>
        <v>0</v>
      </c>
    </row>
    <row r="133" spans="1:6" s="148" customFormat="1" ht="30.75">
      <c r="A133" s="17" t="s">
        <v>209</v>
      </c>
      <c r="B133" s="166" t="s">
        <v>163</v>
      </c>
      <c r="C133" s="158" t="s">
        <v>16</v>
      </c>
      <c r="D133" s="163">
        <f>D129</f>
        <v>1370</v>
      </c>
      <c r="E133" s="283"/>
      <c r="F133" s="164">
        <f t="shared" si="13"/>
        <v>0</v>
      </c>
    </row>
    <row r="134" spans="1:6" s="149" customFormat="1">
      <c r="A134" s="17" t="s">
        <v>210</v>
      </c>
      <c r="B134" s="166" t="s">
        <v>164</v>
      </c>
      <c r="C134" s="158" t="s">
        <v>8</v>
      </c>
      <c r="D134" s="167">
        <v>1</v>
      </c>
      <c r="E134" s="283"/>
      <c r="F134" s="164">
        <f t="shared" si="13"/>
        <v>0</v>
      </c>
    </row>
    <row r="135" spans="1:6" s="146" customFormat="1" ht="30">
      <c r="A135" s="17" t="s">
        <v>211</v>
      </c>
      <c r="B135" s="168" t="s">
        <v>165</v>
      </c>
      <c r="C135" s="158" t="s">
        <v>8</v>
      </c>
      <c r="D135" s="167">
        <v>1</v>
      </c>
      <c r="E135" s="283"/>
      <c r="F135" s="164">
        <f t="shared" si="13"/>
        <v>0</v>
      </c>
    </row>
    <row r="136" spans="1:6" s="146" customFormat="1">
      <c r="A136" s="17" t="s">
        <v>212</v>
      </c>
      <c r="B136" s="166" t="s">
        <v>166</v>
      </c>
      <c r="C136" s="158" t="s">
        <v>8</v>
      </c>
      <c r="D136" s="167">
        <v>1</v>
      </c>
      <c r="E136" s="283"/>
      <c r="F136" s="164">
        <f t="shared" si="13"/>
        <v>0</v>
      </c>
    </row>
    <row r="137" spans="1:6" s="148" customFormat="1" ht="15.75">
      <c r="A137" s="169"/>
      <c r="B137" s="170" t="s">
        <v>24</v>
      </c>
      <c r="C137" s="171"/>
      <c r="D137" s="172"/>
      <c r="E137" s="285"/>
      <c r="F137" s="173">
        <f>SUM(F126:F136)</f>
        <v>0</v>
      </c>
    </row>
    <row r="138" spans="1:6" s="26" customFormat="1" ht="15.75">
      <c r="A138" s="22"/>
      <c r="B138" s="23"/>
      <c r="C138" s="32"/>
      <c r="D138" s="89"/>
      <c r="E138" s="270"/>
      <c r="F138" s="25"/>
    </row>
    <row r="139" spans="1:6" ht="15.75">
      <c r="A139" s="28">
        <v>10</v>
      </c>
      <c r="B139" s="29" t="s">
        <v>93</v>
      </c>
      <c r="C139" s="19"/>
      <c r="D139" s="87"/>
      <c r="E139" s="266"/>
      <c r="F139" s="20"/>
    </row>
    <row r="140" spans="1:6">
      <c r="A140" s="17" t="s">
        <v>202</v>
      </c>
      <c r="B140" s="27" t="s">
        <v>25</v>
      </c>
      <c r="C140" s="19" t="s">
        <v>16</v>
      </c>
      <c r="D140" s="19">
        <v>2150</v>
      </c>
      <c r="E140" s="266"/>
      <c r="F140" s="20">
        <f>E140*D140</f>
        <v>0</v>
      </c>
    </row>
    <row r="141" spans="1:6" s="147" customFormat="1">
      <c r="A141" s="17" t="s">
        <v>203</v>
      </c>
      <c r="B141" s="161" t="s">
        <v>157</v>
      </c>
      <c r="C141" s="162" t="s">
        <v>15</v>
      </c>
      <c r="D141" s="163">
        <f>D144*0.3</f>
        <v>645</v>
      </c>
      <c r="E141" s="282"/>
      <c r="F141" s="164">
        <f>E141*T</f>
        <v>0</v>
      </c>
    </row>
    <row r="142" spans="1:6" s="147" customFormat="1">
      <c r="A142" s="17" t="s">
        <v>204</v>
      </c>
      <c r="B142" s="161" t="s">
        <v>158</v>
      </c>
      <c r="C142" s="162" t="s">
        <v>15</v>
      </c>
      <c r="D142" s="163">
        <f>D144*0.15</f>
        <v>322.5</v>
      </c>
      <c r="E142" s="282"/>
      <c r="F142" s="164">
        <f t="shared" ref="F142:F143" si="14">E142*T</f>
        <v>0</v>
      </c>
    </row>
    <row r="143" spans="1:6" s="147" customFormat="1" ht="20.25" customHeight="1">
      <c r="A143" s="17" t="s">
        <v>205</v>
      </c>
      <c r="B143" s="165" t="s">
        <v>159</v>
      </c>
      <c r="C143" s="162" t="s">
        <v>16</v>
      </c>
      <c r="D143" s="163">
        <v>2150</v>
      </c>
      <c r="E143" s="282"/>
      <c r="F143" s="164">
        <f t="shared" si="14"/>
        <v>0</v>
      </c>
    </row>
    <row r="144" spans="1:6">
      <c r="A144" s="17" t="s">
        <v>206</v>
      </c>
      <c r="B144" s="27" t="s">
        <v>249</v>
      </c>
      <c r="C144" s="19" t="s">
        <v>16</v>
      </c>
      <c r="D144" s="19">
        <f>D140</f>
        <v>2150</v>
      </c>
      <c r="E144" s="266"/>
      <c r="F144" s="20">
        <f>E144*D144</f>
        <v>0</v>
      </c>
    </row>
    <row r="145" spans="1:137">
      <c r="A145" s="17" t="s">
        <v>231</v>
      </c>
      <c r="B145" s="27" t="s">
        <v>105</v>
      </c>
      <c r="C145" s="19" t="s">
        <v>16</v>
      </c>
      <c r="D145" s="19">
        <f>D140</f>
        <v>2150</v>
      </c>
      <c r="E145" s="266"/>
      <c r="F145" s="20">
        <f>E145*D145</f>
        <v>0</v>
      </c>
    </row>
    <row r="146" spans="1:137" s="26" customFormat="1" ht="15.75">
      <c r="A146" s="22"/>
      <c r="B146" s="23" t="s">
        <v>5</v>
      </c>
      <c r="C146" s="24"/>
      <c r="D146" s="88"/>
      <c r="E146" s="268"/>
      <c r="F146" s="25">
        <f>SUM(F140:F145)</f>
        <v>0</v>
      </c>
    </row>
    <row r="147" spans="1:137" s="26" customFormat="1" ht="15.75">
      <c r="A147" s="22"/>
      <c r="B147" s="31"/>
      <c r="C147" s="32"/>
      <c r="D147" s="89"/>
      <c r="E147" s="270"/>
      <c r="F147" s="25"/>
    </row>
    <row r="148" spans="1:137" s="188" customFormat="1" ht="15.75">
      <c r="A148" s="194">
        <v>11</v>
      </c>
      <c r="B148" s="195" t="s">
        <v>197</v>
      </c>
      <c r="C148" s="185"/>
      <c r="D148" s="186"/>
      <c r="E148" s="286"/>
      <c r="F148" s="187"/>
    </row>
    <row r="149" spans="1:137" s="188" customFormat="1">
      <c r="A149" s="17" t="s">
        <v>232</v>
      </c>
      <c r="B149" s="189" t="s">
        <v>193</v>
      </c>
      <c r="C149" s="190" t="s">
        <v>15</v>
      </c>
      <c r="D149" s="191">
        <v>720</v>
      </c>
      <c r="E149" s="287"/>
      <c r="F149" s="20">
        <f>E149*D149</f>
        <v>0</v>
      </c>
    </row>
    <row r="150" spans="1:137" s="188" customFormat="1">
      <c r="A150" s="17" t="s">
        <v>233</v>
      </c>
      <c r="B150" s="189" t="s">
        <v>194</v>
      </c>
      <c r="C150" s="190" t="s">
        <v>195</v>
      </c>
      <c r="D150" s="191">
        <v>328</v>
      </c>
      <c r="E150" s="287"/>
      <c r="F150" s="20">
        <f t="shared" ref="F150:F151" si="15">E150*D150</f>
        <v>0</v>
      </c>
    </row>
    <row r="151" spans="1:137" s="192" customFormat="1">
      <c r="A151" s="17" t="s">
        <v>234</v>
      </c>
      <c r="B151" s="189" t="s">
        <v>196</v>
      </c>
      <c r="C151" s="190" t="s">
        <v>16</v>
      </c>
      <c r="D151" s="191">
        <v>2400</v>
      </c>
      <c r="E151" s="287"/>
      <c r="F151" s="20">
        <f t="shared" si="15"/>
        <v>0</v>
      </c>
    </row>
    <row r="152" spans="1:137" s="192" customFormat="1" ht="15.75">
      <c r="A152" s="193"/>
      <c r="B152" s="23" t="s">
        <v>5</v>
      </c>
      <c r="C152" s="24"/>
      <c r="D152" s="88"/>
      <c r="E152" s="268"/>
      <c r="F152" s="25">
        <f>SUM(F147:F151)</f>
        <v>0</v>
      </c>
    </row>
    <row r="153" spans="1:137" s="26" customFormat="1" ht="16.5" thickBot="1">
      <c r="A153" s="48"/>
      <c r="B153" s="78"/>
      <c r="C153" s="79"/>
      <c r="D153" s="92"/>
      <c r="E153" s="80"/>
      <c r="F153" s="81"/>
    </row>
    <row r="155" spans="1:137" ht="15.75" thickBot="1"/>
    <row r="156" spans="1:137" ht="16.5" customHeight="1" thickBot="1">
      <c r="A156" s="252" t="s">
        <v>254</v>
      </c>
      <c r="B156" s="253"/>
      <c r="C156" s="253"/>
      <c r="D156" s="253"/>
      <c r="E156" s="253"/>
      <c r="F156" s="254"/>
    </row>
    <row r="157" spans="1:137" s="55" customFormat="1" ht="15.75">
      <c r="A157" s="50"/>
      <c r="B157" s="51"/>
      <c r="C157" s="42"/>
      <c r="D157" s="94"/>
      <c r="E157" s="52"/>
      <c r="F157" s="16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53"/>
      <c r="T157" s="54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53"/>
      <c r="AQ157" s="54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53"/>
      <c r="BN157" s="54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53"/>
      <c r="CK157" s="54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53"/>
      <c r="DH157" s="54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  <c r="DV157" s="11"/>
      <c r="DW157" s="11"/>
      <c r="DX157" s="11"/>
      <c r="DY157" s="11"/>
      <c r="DZ157" s="11"/>
      <c r="EA157" s="11"/>
      <c r="EB157" s="11"/>
      <c r="EC157" s="11"/>
      <c r="ED157" s="53"/>
      <c r="EE157" s="54"/>
      <c r="EF157" s="11"/>
      <c r="EG157" s="11"/>
    </row>
    <row r="158" spans="1:137" s="59" customFormat="1" ht="15.75">
      <c r="A158" s="56">
        <f>A3</f>
        <v>1</v>
      </c>
      <c r="B158" s="57" t="str">
        <f>B3</f>
        <v>TRAVAUX PREALABLES</v>
      </c>
      <c r="C158" s="11"/>
      <c r="D158" s="95"/>
      <c r="E158" s="58"/>
      <c r="F158" s="25">
        <f>F7</f>
        <v>0</v>
      </c>
    </row>
    <row r="159" spans="1:137" s="60" customFormat="1" ht="15.75">
      <c r="A159" s="56">
        <f>A9</f>
        <v>2</v>
      </c>
      <c r="B159" s="57" t="str">
        <f>B9</f>
        <v>DEMOLITIONS, DEMONTAGE</v>
      </c>
      <c r="C159" s="11"/>
      <c r="D159" s="95"/>
      <c r="E159" s="58"/>
      <c r="F159" s="25">
        <f>F31</f>
        <v>0</v>
      </c>
    </row>
    <row r="160" spans="1:137" s="61" customFormat="1" ht="15.75">
      <c r="A160" s="56">
        <f>A33</f>
        <v>3</v>
      </c>
      <c r="B160" s="57" t="str">
        <f>B33</f>
        <v>TERRASSEMENTS</v>
      </c>
      <c r="C160" s="11"/>
      <c r="D160" s="95"/>
      <c r="E160" s="58"/>
      <c r="F160" s="25">
        <f>F40</f>
        <v>0</v>
      </c>
    </row>
    <row r="161" spans="1:6" s="61" customFormat="1" ht="15.75">
      <c r="A161" s="56">
        <f>A42</f>
        <v>4</v>
      </c>
      <c r="B161" s="57" t="str">
        <f>B42</f>
        <v>RESEAUX</v>
      </c>
      <c r="C161" s="11"/>
      <c r="D161" s="95"/>
      <c r="E161" s="58"/>
      <c r="F161" s="25">
        <f>F81</f>
        <v>0</v>
      </c>
    </row>
    <row r="162" spans="1:6" s="62" customFormat="1" ht="15.75">
      <c r="A162" s="56">
        <f>A83</f>
        <v>5</v>
      </c>
      <c r="B162" s="57" t="str">
        <f>B83</f>
        <v>BORDURES, CANIVEAUX, SOUTENEMENT</v>
      </c>
      <c r="C162" s="11"/>
      <c r="D162" s="95"/>
      <c r="E162" s="58"/>
      <c r="F162" s="25">
        <f>F95</f>
        <v>0</v>
      </c>
    </row>
    <row r="163" spans="1:6" s="59" customFormat="1" ht="15.75">
      <c r="A163" s="56">
        <f>A97</f>
        <v>6</v>
      </c>
      <c r="B163" s="57" t="str">
        <f>B97</f>
        <v>EQUIPEMENTS SPORTIFS</v>
      </c>
      <c r="C163" s="3"/>
      <c r="D163" s="95"/>
      <c r="E163" s="58"/>
      <c r="F163" s="25">
        <f>F101</f>
        <v>0</v>
      </c>
    </row>
    <row r="164" spans="1:6" s="61" customFormat="1" ht="15.75">
      <c r="A164" s="56">
        <f>A106</f>
        <v>7</v>
      </c>
      <c r="B164" s="57" t="str">
        <f>B106</f>
        <v>SERRURERIES</v>
      </c>
      <c r="C164" s="3"/>
      <c r="D164" s="95"/>
      <c r="E164" s="58"/>
      <c r="F164" s="25">
        <f>F114</f>
        <v>0</v>
      </c>
    </row>
    <row r="165" spans="1:6" s="61" customFormat="1" ht="15.75">
      <c r="A165" s="56">
        <f>A116</f>
        <v>8</v>
      </c>
      <c r="B165" s="57" t="str">
        <f>B116</f>
        <v>TERRAIN EN GAZON SYNTHETIQUE</v>
      </c>
      <c r="C165" s="3"/>
      <c r="D165" s="95"/>
      <c r="E165" s="58"/>
      <c r="F165" s="25">
        <f>F124</f>
        <v>0</v>
      </c>
    </row>
    <row r="166" spans="1:6" s="61" customFormat="1" ht="15.75">
      <c r="A166" s="56">
        <f>A125</f>
        <v>9</v>
      </c>
      <c r="B166" s="57" t="str">
        <f>B125</f>
        <v>INSTALLATIONS DU STADE D'ATHLÉTISME ET ABORDS</v>
      </c>
      <c r="C166" s="3"/>
      <c r="D166" s="95"/>
      <c r="E166" s="58"/>
      <c r="F166" s="25">
        <f>F137</f>
        <v>0</v>
      </c>
    </row>
    <row r="167" spans="1:6" s="61" customFormat="1" ht="15.75">
      <c r="A167" s="56">
        <f>A139</f>
        <v>10</v>
      </c>
      <c r="B167" s="57" t="str">
        <f>B139</f>
        <v>CIRCULATIONS ET PLATEFORMES</v>
      </c>
      <c r="C167" s="3"/>
      <c r="D167" s="95"/>
      <c r="E167" s="58"/>
      <c r="F167" s="25">
        <f>F146</f>
        <v>0</v>
      </c>
    </row>
    <row r="168" spans="1:6" s="61" customFormat="1" ht="15.75">
      <c r="A168" s="56">
        <f>A148</f>
        <v>11</v>
      </c>
      <c r="B168" s="57" t="str">
        <f>B148</f>
        <v>ESPACES VERT</v>
      </c>
      <c r="C168" s="3"/>
      <c r="D168" s="95"/>
      <c r="E168" s="58"/>
      <c r="F168" s="25">
        <f>F152</f>
        <v>0</v>
      </c>
    </row>
    <row r="169" spans="1:6" s="61" customFormat="1" ht="16.5" thickBot="1">
      <c r="A169" s="56"/>
      <c r="B169" s="57"/>
      <c r="C169" s="3"/>
      <c r="D169" s="95"/>
      <c r="E169" s="58"/>
      <c r="F169" s="25"/>
    </row>
    <row r="170" spans="1:6" s="61" customFormat="1" ht="15.75">
      <c r="A170" s="63"/>
      <c r="B170" s="51"/>
      <c r="C170" s="42"/>
      <c r="D170" s="96"/>
      <c r="E170" s="64"/>
      <c r="F170" s="65"/>
    </row>
    <row r="171" spans="1:6" s="61" customFormat="1" ht="15.75">
      <c r="A171" s="66"/>
      <c r="B171" s="67" t="s">
        <v>27</v>
      </c>
      <c r="C171" s="68"/>
      <c r="D171" s="97"/>
      <c r="E171" s="4"/>
      <c r="F171" s="25">
        <f>SUM(F157:F169)</f>
        <v>0</v>
      </c>
    </row>
    <row r="172" spans="1:6" s="11" customFormat="1" ht="15.75">
      <c r="A172" s="66"/>
      <c r="B172" s="69" t="s">
        <v>28</v>
      </c>
      <c r="C172" s="70"/>
      <c r="D172" s="98"/>
      <c r="E172" s="4"/>
      <c r="F172" s="20">
        <f>F171*20%</f>
        <v>0</v>
      </c>
    </row>
    <row r="173" spans="1:6" s="75" customFormat="1" ht="16.5" thickBot="1">
      <c r="A173" s="71"/>
      <c r="B173" s="72" t="s">
        <v>29</v>
      </c>
      <c r="C173" s="73"/>
      <c r="D173" s="99"/>
      <c r="E173" s="74"/>
      <c r="F173" s="49">
        <f>SUM(F171:F172)</f>
        <v>0</v>
      </c>
    </row>
    <row r="174" spans="1:6" s="118" customFormat="1" ht="30.75" thickBot="1">
      <c r="A174" s="196"/>
      <c r="B174" s="197" t="s">
        <v>215</v>
      </c>
      <c r="C174" s="198"/>
      <c r="D174" s="199"/>
      <c r="E174" s="200"/>
      <c r="F174" s="201"/>
    </row>
    <row r="175" spans="1:6" s="118" customFormat="1" ht="15.75" thickBot="1">
      <c r="A175" s="202" t="s">
        <v>0</v>
      </c>
      <c r="B175" s="203" t="s">
        <v>1</v>
      </c>
      <c r="C175" s="204" t="s">
        <v>2</v>
      </c>
      <c r="D175" s="205" t="s">
        <v>3</v>
      </c>
      <c r="E175" s="206" t="s">
        <v>120</v>
      </c>
      <c r="F175" s="207" t="s">
        <v>119</v>
      </c>
    </row>
    <row r="176" spans="1:6" s="121" customFormat="1">
      <c r="A176" s="124"/>
      <c r="B176" s="145"/>
      <c r="C176" s="130"/>
      <c r="D176" s="130"/>
      <c r="E176" s="128"/>
      <c r="F176" s="127"/>
    </row>
    <row r="177" spans="1:30" s="121" customFormat="1">
      <c r="A177" s="208"/>
      <c r="B177" s="131" t="s">
        <v>130</v>
      </c>
      <c r="C177" s="130"/>
      <c r="D177" s="130"/>
      <c r="E177" s="260"/>
      <c r="F177" s="127"/>
    </row>
    <row r="178" spans="1:30" s="121" customFormat="1">
      <c r="A178" s="132">
        <v>12</v>
      </c>
      <c r="B178" s="131" t="s">
        <v>129</v>
      </c>
      <c r="C178" s="130"/>
      <c r="D178" s="129"/>
      <c r="E178" s="260"/>
      <c r="F178" s="127"/>
    </row>
    <row r="179" spans="1:30" s="118" customFormat="1">
      <c r="A179" s="124" t="s">
        <v>235</v>
      </c>
      <c r="B179" s="209" t="s">
        <v>128</v>
      </c>
      <c r="C179" s="130" t="s">
        <v>126</v>
      </c>
      <c r="D179" s="129">
        <v>36</v>
      </c>
      <c r="E179" s="260"/>
      <c r="F179" s="210">
        <f t="shared" ref="F179:F181" si="16">E179*D179</f>
        <v>0</v>
      </c>
    </row>
    <row r="180" spans="1:30" s="118" customFormat="1">
      <c r="A180" s="124" t="s">
        <v>236</v>
      </c>
      <c r="B180" s="209" t="s">
        <v>127</v>
      </c>
      <c r="C180" s="130" t="s">
        <v>126</v>
      </c>
      <c r="D180" s="129">
        <v>4</v>
      </c>
      <c r="E180" s="260"/>
      <c r="F180" s="210">
        <f t="shared" si="16"/>
        <v>0</v>
      </c>
    </row>
    <row r="181" spans="1:30" s="118" customFormat="1">
      <c r="A181" s="124" t="s">
        <v>237</v>
      </c>
      <c r="B181" s="209" t="s">
        <v>179</v>
      </c>
      <c r="C181" s="130" t="s">
        <v>126</v>
      </c>
      <c r="D181" s="129">
        <v>7</v>
      </c>
      <c r="E181" s="260"/>
      <c r="F181" s="210">
        <f t="shared" si="16"/>
        <v>0</v>
      </c>
    </row>
    <row r="182" spans="1:30" s="121" customFormat="1">
      <c r="A182" s="124"/>
      <c r="B182" s="145" t="s">
        <v>5</v>
      </c>
      <c r="C182" s="123"/>
      <c r="D182" s="125" t="s">
        <v>125</v>
      </c>
      <c r="E182" s="261"/>
      <c r="F182" s="127">
        <f>SUM(F179:F180)</f>
        <v>0</v>
      </c>
    </row>
    <row r="183" spans="1:30" s="121" customFormat="1">
      <c r="A183" s="124"/>
      <c r="B183" s="145"/>
      <c r="C183" s="130"/>
      <c r="D183" s="141"/>
      <c r="E183" s="260"/>
      <c r="F183" s="127"/>
      <c r="G183" s="118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  <c r="R183" s="118"/>
      <c r="S183" s="118"/>
      <c r="T183" s="118"/>
      <c r="U183" s="118"/>
      <c r="V183" s="118"/>
      <c r="W183" s="118"/>
      <c r="X183" s="118"/>
      <c r="Y183" s="118"/>
      <c r="Z183" s="118"/>
      <c r="AA183" s="118"/>
      <c r="AB183" s="118"/>
      <c r="AC183" s="118"/>
      <c r="AD183" s="118"/>
    </row>
    <row r="184" spans="1:30" s="121" customFormat="1">
      <c r="A184" s="132">
        <v>13</v>
      </c>
      <c r="B184" s="131" t="s">
        <v>124</v>
      </c>
      <c r="C184" s="130"/>
      <c r="D184" s="129"/>
      <c r="E184" s="260"/>
      <c r="F184" s="127"/>
    </row>
    <row r="185" spans="1:30" s="126" customFormat="1" ht="30">
      <c r="A185" s="211" t="s">
        <v>238</v>
      </c>
      <c r="B185" s="212" t="s">
        <v>146</v>
      </c>
      <c r="C185" s="213" t="s">
        <v>8</v>
      </c>
      <c r="D185" s="214">
        <v>1</v>
      </c>
      <c r="E185" s="262"/>
      <c r="F185" s="210">
        <f>E185*D185</f>
        <v>0</v>
      </c>
    </row>
    <row r="186" spans="1:30" s="126" customFormat="1" ht="30">
      <c r="A186" s="211" t="s">
        <v>239</v>
      </c>
      <c r="B186" s="212" t="s">
        <v>180</v>
      </c>
      <c r="C186" s="213" t="s">
        <v>8</v>
      </c>
      <c r="D186" s="214">
        <v>1</v>
      </c>
      <c r="E186" s="262"/>
      <c r="F186" s="210">
        <f>E186*D186</f>
        <v>0</v>
      </c>
    </row>
    <row r="187" spans="1:30" s="126" customFormat="1">
      <c r="A187" s="211" t="s">
        <v>240</v>
      </c>
      <c r="B187" s="212" t="s">
        <v>123</v>
      </c>
      <c r="C187" s="213" t="s">
        <v>8</v>
      </c>
      <c r="D187" s="214">
        <v>6</v>
      </c>
      <c r="E187" s="262"/>
      <c r="F187" s="210">
        <f>E187*D187</f>
        <v>0</v>
      </c>
    </row>
    <row r="188" spans="1:30" s="126" customFormat="1" ht="30">
      <c r="A188" s="211" t="s">
        <v>241</v>
      </c>
      <c r="B188" s="212" t="s">
        <v>134</v>
      </c>
      <c r="C188" s="213" t="s">
        <v>12</v>
      </c>
      <c r="D188" s="214">
        <v>25</v>
      </c>
      <c r="E188" s="262"/>
      <c r="F188" s="210">
        <f t="shared" ref="F188" si="17">E188*D188</f>
        <v>0</v>
      </c>
    </row>
    <row r="189" spans="1:30" ht="30">
      <c r="A189" s="211" t="s">
        <v>242</v>
      </c>
      <c r="B189" s="215" t="s">
        <v>250</v>
      </c>
      <c r="C189" s="216" t="s">
        <v>12</v>
      </c>
      <c r="D189" s="45">
        <v>170</v>
      </c>
      <c r="E189" s="263"/>
      <c r="F189" s="210">
        <f>E189*D189</f>
        <v>0</v>
      </c>
    </row>
    <row r="190" spans="1:30" s="121" customFormat="1">
      <c r="A190" s="124"/>
      <c r="B190" s="145" t="s">
        <v>24</v>
      </c>
      <c r="C190" s="123"/>
      <c r="D190" s="125"/>
      <c r="E190" s="261"/>
      <c r="F190" s="127">
        <f>SUM(F185:F189)</f>
        <v>0</v>
      </c>
    </row>
    <row r="191" spans="1:30" s="121" customFormat="1">
      <c r="A191" s="124"/>
      <c r="B191" s="145"/>
      <c r="C191" s="130"/>
      <c r="D191" s="141"/>
      <c r="E191" s="260"/>
      <c r="F191" s="127"/>
      <c r="G191" s="118"/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8"/>
      <c r="S191" s="118"/>
      <c r="T191" s="118"/>
      <c r="U191" s="118"/>
      <c r="V191" s="118"/>
      <c r="W191" s="118"/>
      <c r="X191" s="118"/>
      <c r="Y191" s="118"/>
      <c r="Z191" s="118"/>
      <c r="AA191" s="118"/>
      <c r="AB191" s="118"/>
      <c r="AC191" s="118"/>
      <c r="AD191" s="118"/>
    </row>
    <row r="192" spans="1:30" s="121" customFormat="1">
      <c r="A192" s="132">
        <v>14</v>
      </c>
      <c r="B192" s="131" t="s">
        <v>132</v>
      </c>
      <c r="C192" s="130"/>
      <c r="D192" s="129"/>
      <c r="E192" s="260"/>
      <c r="F192" s="127"/>
    </row>
    <row r="193" spans="1:6" s="126" customFormat="1" ht="20.25" customHeight="1">
      <c r="A193" s="211" t="s">
        <v>243</v>
      </c>
      <c r="B193" s="217" t="s">
        <v>216</v>
      </c>
      <c r="C193" s="213" t="s">
        <v>117</v>
      </c>
      <c r="D193" s="214">
        <v>1</v>
      </c>
      <c r="E193" s="264"/>
      <c r="F193" s="210">
        <f t="shared" ref="F193" si="18">E193*D193</f>
        <v>0</v>
      </c>
    </row>
    <row r="194" spans="1:6" s="121" customFormat="1">
      <c r="A194" s="124"/>
      <c r="B194" s="145" t="s">
        <v>24</v>
      </c>
      <c r="C194" s="123"/>
      <c r="D194" s="125"/>
      <c r="E194" s="261"/>
      <c r="F194" s="127">
        <f>SUM(F193:F193)</f>
        <v>0</v>
      </c>
    </row>
    <row r="195" spans="1:6" s="121" customFormat="1">
      <c r="A195" s="132">
        <v>15</v>
      </c>
      <c r="B195" s="131" t="s">
        <v>118</v>
      </c>
      <c r="C195" s="130"/>
      <c r="D195" s="129"/>
      <c r="E195" s="260"/>
      <c r="F195" s="127"/>
    </row>
    <row r="196" spans="1:6" s="126" customFormat="1" ht="36" customHeight="1">
      <c r="A196" s="211" t="s">
        <v>244</v>
      </c>
      <c r="B196" s="217" t="s">
        <v>138</v>
      </c>
      <c r="C196" s="213" t="s">
        <v>117</v>
      </c>
      <c r="D196" s="214">
        <v>6</v>
      </c>
      <c r="E196" s="264"/>
      <c r="F196" s="210">
        <f t="shared" ref="F196:F198" si="19">E196*D196</f>
        <v>0</v>
      </c>
    </row>
    <row r="197" spans="1:6" s="126" customFormat="1" ht="30">
      <c r="A197" s="211" t="s">
        <v>245</v>
      </c>
      <c r="B197" s="212" t="s">
        <v>122</v>
      </c>
      <c r="C197" s="213" t="s">
        <v>117</v>
      </c>
      <c r="D197" s="214">
        <v>28</v>
      </c>
      <c r="E197" s="264"/>
      <c r="F197" s="210">
        <f t="shared" si="19"/>
        <v>0</v>
      </c>
    </row>
    <row r="198" spans="1:6" s="126" customFormat="1" ht="30">
      <c r="A198" s="211" t="s">
        <v>246</v>
      </c>
      <c r="B198" s="212" t="s">
        <v>121</v>
      </c>
      <c r="C198" s="213" t="s">
        <v>8</v>
      </c>
      <c r="D198" s="214">
        <v>1</v>
      </c>
      <c r="E198" s="264"/>
      <c r="F198" s="210">
        <f t="shared" si="19"/>
        <v>0</v>
      </c>
    </row>
    <row r="199" spans="1:6" s="121" customFormat="1">
      <c r="A199" s="124"/>
      <c r="B199" s="145" t="s">
        <v>24</v>
      </c>
      <c r="C199" s="123"/>
      <c r="D199" s="125"/>
      <c r="E199" s="122"/>
      <c r="F199" s="127">
        <f>SUM(F196:F198)</f>
        <v>0</v>
      </c>
    </row>
    <row r="200" spans="1:6" s="121" customFormat="1" ht="15.75" thickBot="1">
      <c r="A200" s="218"/>
      <c r="B200" s="219"/>
      <c r="C200" s="220"/>
      <c r="D200" s="221"/>
      <c r="E200" s="222"/>
      <c r="F200" s="223"/>
    </row>
    <row r="201" spans="1:6" s="121" customFormat="1" ht="18.75" customHeight="1">
      <c r="A201" s="139"/>
      <c r="B201" s="140"/>
      <c r="C201" s="139"/>
      <c r="D201" s="138"/>
      <c r="E201" s="137"/>
      <c r="F201" s="137"/>
    </row>
    <row r="202" spans="1:6" s="121" customFormat="1" ht="60.6" customHeight="1" thickBot="1">
      <c r="A202" s="135"/>
      <c r="B202" s="136"/>
      <c r="C202" s="135"/>
      <c r="D202" s="134"/>
      <c r="E202" s="133"/>
      <c r="F202" s="133"/>
    </row>
    <row r="203" spans="1:6" s="118" customFormat="1" ht="15.75" thickBot="1">
      <c r="A203" s="255" t="s">
        <v>198</v>
      </c>
      <c r="B203" s="256"/>
      <c r="C203" s="256"/>
      <c r="D203" s="256"/>
      <c r="E203" s="256"/>
      <c r="F203" s="257"/>
    </row>
    <row r="204" spans="1:6" s="59" customFormat="1">
      <c r="A204" s="224"/>
      <c r="B204" s="225"/>
      <c r="C204" s="226"/>
      <c r="D204" s="227"/>
      <c r="E204" s="77"/>
      <c r="F204" s="228"/>
    </row>
    <row r="205" spans="1:6" s="60" customFormat="1">
      <c r="A205" s="224">
        <f>A178</f>
        <v>12</v>
      </c>
      <c r="B205" s="225" t="str">
        <f>B178</f>
        <v>Travaux préalables</v>
      </c>
      <c r="C205" s="226"/>
      <c r="D205" s="227"/>
      <c r="E205" s="77"/>
      <c r="F205" s="228">
        <f>F182</f>
        <v>0</v>
      </c>
    </row>
    <row r="206" spans="1:6" s="61" customFormat="1">
      <c r="A206" s="224">
        <f>A184</f>
        <v>13</v>
      </c>
      <c r="B206" s="225" t="str">
        <f>B184</f>
        <v>Armoires et câbles d'alimentation</v>
      </c>
      <c r="C206" s="226"/>
      <c r="D206" s="227"/>
      <c r="E206" s="77"/>
      <c r="F206" s="228">
        <f>F190</f>
        <v>0</v>
      </c>
    </row>
    <row r="207" spans="1:6" s="61" customFormat="1">
      <c r="A207" s="224">
        <f>A192</f>
        <v>14</v>
      </c>
      <c r="B207" s="225" t="str">
        <f>B192</f>
        <v>Distribution d'energie</v>
      </c>
      <c r="C207" s="226"/>
      <c r="D207" s="227"/>
      <c r="E207" s="77"/>
      <c r="F207" s="228">
        <f>F194</f>
        <v>0</v>
      </c>
    </row>
    <row r="208" spans="1:6" s="61" customFormat="1">
      <c r="A208" s="224">
        <f>A195</f>
        <v>15</v>
      </c>
      <c r="B208" s="225" t="str">
        <f>B195</f>
        <v>Mâts et projecteurs</v>
      </c>
      <c r="C208" s="229"/>
      <c r="D208" s="227"/>
      <c r="E208" s="77"/>
      <c r="F208" s="228">
        <f>F199</f>
        <v>0</v>
      </c>
    </row>
    <row r="209" spans="1:137" s="120" customFormat="1" ht="9" customHeight="1" thickBot="1">
      <c r="A209" s="230"/>
      <c r="B209" s="231"/>
      <c r="C209" s="232"/>
      <c r="D209" s="233"/>
      <c r="E209" s="234"/>
      <c r="F209" s="127"/>
    </row>
    <row r="210" spans="1:137" s="120" customFormat="1" ht="9" customHeight="1">
      <c r="A210" s="235"/>
      <c r="B210" s="236"/>
      <c r="C210" s="139"/>
      <c r="D210" s="138"/>
      <c r="E210" s="237"/>
      <c r="F210" s="238"/>
    </row>
    <row r="211" spans="1:137" s="118" customFormat="1">
      <c r="A211" s="239"/>
      <c r="B211" s="240" t="s">
        <v>5</v>
      </c>
      <c r="C211" s="241"/>
      <c r="D211" s="258"/>
      <c r="E211" s="259"/>
      <c r="F211" s="127">
        <f>SUM(F204:F209)</f>
        <v>0</v>
      </c>
    </row>
    <row r="212" spans="1:137" s="118" customFormat="1">
      <c r="A212" s="239"/>
      <c r="B212" s="242" t="s">
        <v>116</v>
      </c>
      <c r="C212" s="121"/>
      <c r="D212" s="243"/>
      <c r="E212" s="244"/>
      <c r="F212" s="46">
        <f>F211*20%</f>
        <v>0</v>
      </c>
    </row>
    <row r="213" spans="1:137" s="118" customFormat="1" ht="15.75" thickBot="1">
      <c r="A213" s="245"/>
      <c r="B213" s="246" t="s">
        <v>115</v>
      </c>
      <c r="C213" s="247"/>
      <c r="D213" s="248"/>
      <c r="E213" s="119"/>
      <c r="F213" s="249">
        <f>F212+F211</f>
        <v>0</v>
      </c>
    </row>
    <row r="214" spans="1:137" s="75" customFormat="1" ht="16.5" thickBot="1">
      <c r="A214" s="1"/>
      <c r="B214" s="67"/>
      <c r="C214" s="76"/>
      <c r="D214" s="100"/>
      <c r="E214" s="77"/>
      <c r="F214" s="58"/>
    </row>
    <row r="215" spans="1:137" ht="16.5" customHeight="1" thickBot="1">
      <c r="A215" s="252" t="s">
        <v>253</v>
      </c>
      <c r="B215" s="253"/>
      <c r="C215" s="253"/>
      <c r="D215" s="253"/>
      <c r="E215" s="253"/>
      <c r="F215" s="254"/>
    </row>
    <row r="216" spans="1:137" s="55" customFormat="1" ht="15.75">
      <c r="A216" s="50"/>
      <c r="B216" s="51"/>
      <c r="C216" s="42"/>
      <c r="D216" s="94"/>
      <c r="E216" s="52"/>
      <c r="F216" s="16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53"/>
      <c r="T216" s="54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53"/>
      <c r="AQ216" s="54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1"/>
      <c r="BL216" s="11"/>
      <c r="BM216" s="53"/>
      <c r="BN216" s="54"/>
      <c r="BO216" s="11"/>
      <c r="BP216" s="11"/>
      <c r="BQ216" s="11"/>
      <c r="BR216" s="11"/>
      <c r="BS216" s="11"/>
      <c r="BT216" s="11"/>
      <c r="BU216" s="11"/>
      <c r="BV216" s="11"/>
      <c r="BW216" s="11"/>
      <c r="BX216" s="11"/>
      <c r="BY216" s="11"/>
      <c r="BZ216" s="11"/>
      <c r="CA216" s="11"/>
      <c r="CB216" s="11"/>
      <c r="CC216" s="11"/>
      <c r="CD216" s="11"/>
      <c r="CE216" s="11"/>
      <c r="CF216" s="11"/>
      <c r="CG216" s="11"/>
      <c r="CH216" s="11"/>
      <c r="CI216" s="11"/>
      <c r="CJ216" s="53"/>
      <c r="CK216" s="54"/>
      <c r="CL216" s="11"/>
      <c r="CM216" s="11"/>
      <c r="CN216" s="11"/>
      <c r="CO216" s="11"/>
      <c r="CP216" s="11"/>
      <c r="CQ216" s="11"/>
      <c r="CR216" s="11"/>
      <c r="CS216" s="11"/>
      <c r="CT216" s="11"/>
      <c r="CU216" s="11"/>
      <c r="CV216" s="11"/>
      <c r="CW216" s="11"/>
      <c r="CX216" s="11"/>
      <c r="CY216" s="11"/>
      <c r="CZ216" s="11"/>
      <c r="DA216" s="11"/>
      <c r="DB216" s="11"/>
      <c r="DC216" s="11"/>
      <c r="DD216" s="11"/>
      <c r="DE216" s="11"/>
      <c r="DF216" s="11"/>
      <c r="DG216" s="53"/>
      <c r="DH216" s="54"/>
      <c r="DI216" s="11"/>
      <c r="DJ216" s="11"/>
      <c r="DK216" s="11"/>
      <c r="DL216" s="11"/>
      <c r="DM216" s="11"/>
      <c r="DN216" s="11"/>
      <c r="DO216" s="11"/>
      <c r="DP216" s="11"/>
      <c r="DQ216" s="11"/>
      <c r="DR216" s="11"/>
      <c r="DS216" s="11"/>
      <c r="DT216" s="11"/>
      <c r="DU216" s="11"/>
      <c r="DV216" s="11"/>
      <c r="DW216" s="11"/>
      <c r="DX216" s="11"/>
      <c r="DY216" s="11"/>
      <c r="DZ216" s="11"/>
      <c r="EA216" s="11"/>
      <c r="EB216" s="11"/>
      <c r="EC216" s="11"/>
      <c r="ED216" s="53"/>
      <c r="EE216" s="54"/>
      <c r="EF216" s="11"/>
      <c r="EG216" s="11"/>
    </row>
    <row r="217" spans="1:137" s="61" customFormat="1" ht="15.75">
      <c r="A217" s="56"/>
      <c r="B217" s="57" t="str">
        <f>A156</f>
        <v xml:space="preserve">RECAPITULATIF BASE </v>
      </c>
      <c r="C217" s="3"/>
      <c r="D217" s="95"/>
      <c r="E217" s="58"/>
      <c r="F217" s="25">
        <f>F171</f>
        <v>0</v>
      </c>
    </row>
    <row r="218" spans="1:137" s="61" customFormat="1" ht="15.75">
      <c r="A218" s="56"/>
      <c r="B218" s="57" t="str">
        <f>A203</f>
        <v xml:space="preserve">     RECAPITULATIF  PSE ECLAIRAGE SPORTIF</v>
      </c>
      <c r="C218" s="3"/>
      <c r="D218" s="95"/>
      <c r="E218" s="58"/>
      <c r="F218" s="25">
        <f>F211</f>
        <v>0</v>
      </c>
    </row>
    <row r="219" spans="1:137" s="61" customFormat="1" ht="16.5" thickBot="1">
      <c r="A219" s="56"/>
      <c r="B219" s="57"/>
      <c r="C219" s="3"/>
      <c r="D219" s="95"/>
      <c r="E219" s="58"/>
      <c r="F219" s="25"/>
    </row>
    <row r="220" spans="1:137" s="61" customFormat="1" ht="15.75">
      <c r="A220" s="63"/>
      <c r="B220" s="51"/>
      <c r="C220" s="42"/>
      <c r="D220" s="96"/>
      <c r="E220" s="64"/>
      <c r="F220" s="65"/>
    </row>
    <row r="221" spans="1:137" s="61" customFormat="1" ht="15.75">
      <c r="A221" s="66"/>
      <c r="B221" s="67" t="s">
        <v>27</v>
      </c>
      <c r="C221" s="68"/>
      <c r="D221" s="97"/>
      <c r="E221" s="250"/>
      <c r="F221" s="25">
        <f>SUM(F216:F219)</f>
        <v>0</v>
      </c>
    </row>
    <row r="222" spans="1:137" s="11" customFormat="1" ht="15.75">
      <c r="A222" s="66"/>
      <c r="B222" s="69" t="s">
        <v>28</v>
      </c>
      <c r="C222" s="70"/>
      <c r="D222" s="98"/>
      <c r="E222" s="250"/>
      <c r="F222" s="20">
        <f>F221*20%</f>
        <v>0</v>
      </c>
    </row>
    <row r="223" spans="1:137" s="75" customFormat="1" ht="16.5" thickBot="1">
      <c r="A223" s="71"/>
      <c r="B223" s="72" t="s">
        <v>29</v>
      </c>
      <c r="C223" s="73"/>
      <c r="D223" s="99"/>
      <c r="E223" s="74"/>
      <c r="F223" s="49">
        <f>SUM(F221:F222)</f>
        <v>0</v>
      </c>
    </row>
    <row r="227" spans="5:6">
      <c r="E227" s="117"/>
      <c r="F227" s="117"/>
    </row>
  </sheetData>
  <sheetProtection password="C66A" sheet="1" objects="1" scenarios="1"/>
  <mergeCells count="4">
    <mergeCell ref="A156:F156"/>
    <mergeCell ref="A203:F203"/>
    <mergeCell ref="D211:E211"/>
    <mergeCell ref="A215:F215"/>
  </mergeCells>
  <printOptions horizontalCentered="1"/>
  <pageMargins left="0.19685039370078741" right="0.15748031496062992" top="0.74803149606299213" bottom="0.35433070866141736" header="0.15748031496062992" footer="0.15748031496062992"/>
  <pageSetup paperSize="9" scale="65" fitToHeight="0" orientation="portrait" r:id="rId1"/>
  <headerFooter alignWithMargins="0">
    <oddHeader xml:space="preserve">&amp;L&amp;"Arial,Normal"CREPS
Réfection du terrain synthétique de Hockey sur gazon 
&amp;RLOT1  INFRASTRUCTURE SPORTIVE
</oddHeader>
    <oddFooter>&amp;L&amp;"Century Gothic,Normal"OSMOSE Ingénierie &amp;R&amp;"Century Gothic,Normal"&amp;P</oddFooter>
  </headerFooter>
  <rowBreaks count="4" manualBreakCount="4">
    <brk id="63" max="5" man="1"/>
    <brk id="103" max="5" man="1"/>
    <brk id="154" max="5" man="1"/>
    <brk id="1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LOT1</vt:lpstr>
      <vt:lpstr>'LOT1'!T</vt:lpstr>
      <vt:lpstr>'LOT1'!Zone_d_impression</vt:lpstr>
    </vt:vector>
  </TitlesOfParts>
  <Company>osmose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</dc:creator>
  <cp:lastModifiedBy>osmose</cp:lastModifiedBy>
  <cp:lastPrinted>2019-10-07T10:07:04Z</cp:lastPrinted>
  <dcterms:created xsi:type="dcterms:W3CDTF">2014-02-07T10:58:01Z</dcterms:created>
  <dcterms:modified xsi:type="dcterms:W3CDTF">2019-10-07T10:49:35Z</dcterms:modified>
</cp:coreProperties>
</file>